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jp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hidePivotFieldList="1" defaultThemeVersion="124226"/>
  <bookViews>
    <workbookView xWindow="0" yWindow="120" windowWidth="15480" windowHeight="8475" activeTab="2"/>
  </bookViews>
  <sheets>
    <sheet name="сen 20" sheetId="21" r:id="rId1"/>
    <sheet name="сen 40" sheetId="25" r:id="rId2"/>
    <sheet name="сеn 80" sheetId="27" r:id="rId3"/>
  </sheets>
  <definedNames>
    <definedName name="_xlnm.Print_Titles" localSheetId="0">'сen 20'!$7:$9</definedName>
    <definedName name="_xlnm.Print_Titles" localSheetId="1">'сen 40'!$7:$9</definedName>
    <definedName name="_xlnm.Print_Area" localSheetId="0">'сen 20'!$A$1:$T$10</definedName>
    <definedName name="_xlnm.Print_Area" localSheetId="1">'сen 40'!$A$1:$T$9</definedName>
  </definedNames>
  <calcPr calcId="144525"/>
</workbook>
</file>

<file path=xl/calcChain.xml><?xml version="1.0" encoding="utf-8"?>
<calcChain xmlns="http://schemas.openxmlformats.org/spreadsheetml/2006/main">
  <c r="P22" i="21" l="1"/>
  <c r="N37" i="21"/>
  <c r="K37" i="21"/>
  <c r="O37" i="21" s="1"/>
  <c r="P37" i="21" s="1"/>
  <c r="O36" i="21"/>
  <c r="R36" i="21" s="1"/>
  <c r="N36" i="21"/>
  <c r="N35" i="21"/>
  <c r="K35" i="21"/>
  <c r="O35" i="21" s="1"/>
  <c r="O34" i="21"/>
  <c r="P34" i="21" s="1"/>
  <c r="N34" i="21"/>
  <c r="N33" i="21"/>
  <c r="K33" i="21"/>
  <c r="O33" i="21" s="1"/>
  <c r="P33" i="21" s="1"/>
  <c r="O32" i="21"/>
  <c r="N32" i="21"/>
  <c r="N31" i="21"/>
  <c r="K31" i="21"/>
  <c r="O31" i="21" s="1"/>
  <c r="P31" i="21" s="1"/>
  <c r="O30" i="21"/>
  <c r="N30" i="21"/>
  <c r="N29" i="21"/>
  <c r="K29" i="21"/>
  <c r="O29" i="21" s="1"/>
  <c r="P29" i="21" s="1"/>
  <c r="O28" i="21"/>
  <c r="R28" i="21" s="1"/>
  <c r="N28" i="21"/>
  <c r="N27" i="21"/>
  <c r="K27" i="21"/>
  <c r="O27" i="21" s="1"/>
  <c r="P27" i="21" s="1"/>
  <c r="O26" i="21"/>
  <c r="N26" i="21"/>
  <c r="N15" i="25"/>
  <c r="K15" i="25"/>
  <c r="O15" i="25" s="1"/>
  <c r="P15" i="25" s="1"/>
  <c r="O14" i="25"/>
  <c r="R14" i="25" s="1"/>
  <c r="N14" i="25"/>
  <c r="N13" i="25"/>
  <c r="O13" i="25"/>
  <c r="P13" i="25" s="1"/>
  <c r="O12" i="25"/>
  <c r="N12" i="25"/>
  <c r="P36" i="21" l="1"/>
  <c r="Q36" i="21" s="1"/>
  <c r="T36" i="21" s="1"/>
  <c r="P35" i="21"/>
  <c r="Q34" i="21" s="1"/>
  <c r="T34" i="21" s="1"/>
  <c r="R34" i="21"/>
  <c r="R30" i="21"/>
  <c r="R32" i="21"/>
  <c r="P30" i="21"/>
  <c r="Q30" i="21" s="1"/>
  <c r="T30" i="21" s="1"/>
  <c r="P32" i="21"/>
  <c r="Q32" i="21" s="1"/>
  <c r="T32" i="21" s="1"/>
  <c r="R26" i="21"/>
  <c r="P26" i="21"/>
  <c r="Q26" i="21" s="1"/>
  <c r="T26" i="21" s="1"/>
  <c r="P28" i="21"/>
  <c r="Q28" i="21" s="1"/>
  <c r="T28" i="21" s="1"/>
  <c r="P14" i="25"/>
  <c r="Q14" i="25" s="1"/>
  <c r="T14" i="25" s="1"/>
  <c r="R12" i="25"/>
  <c r="P12" i="25"/>
  <c r="Q12" i="25" s="1"/>
  <c r="T12" i="25" s="1"/>
  <c r="N23" i="21" l="1"/>
  <c r="O23" i="21"/>
  <c r="P23" i="21" s="1"/>
  <c r="O22" i="21"/>
  <c r="N22" i="21"/>
  <c r="N21" i="21"/>
  <c r="O21" i="21"/>
  <c r="P21" i="21" s="1"/>
  <c r="O20" i="21"/>
  <c r="R20" i="21" s="1"/>
  <c r="N20" i="21"/>
  <c r="N19" i="21"/>
  <c r="O19" i="21"/>
  <c r="P19" i="21" s="1"/>
  <c r="O18" i="21"/>
  <c r="N18" i="21"/>
  <c r="N17" i="21"/>
  <c r="K17" i="21"/>
  <c r="O17" i="21" s="1"/>
  <c r="P17" i="21" s="1"/>
  <c r="O16" i="21"/>
  <c r="N16" i="21"/>
  <c r="N15" i="21"/>
  <c r="K15" i="21"/>
  <c r="O15" i="21" s="1"/>
  <c r="O14" i="21"/>
  <c r="P14" i="21" s="1"/>
  <c r="N14" i="21"/>
  <c r="N13" i="21"/>
  <c r="K13" i="21"/>
  <c r="O13" i="21" s="1"/>
  <c r="P13" i="21" s="1"/>
  <c r="O12" i="21"/>
  <c r="N12" i="21"/>
  <c r="N11" i="21"/>
  <c r="K11" i="21"/>
  <c r="O11" i="21" s="1"/>
  <c r="O10" i="21"/>
  <c r="P10" i="21" s="1"/>
  <c r="N10" i="21"/>
  <c r="R18" i="21" l="1"/>
  <c r="R16" i="21"/>
  <c r="R12" i="21"/>
  <c r="R22" i="21"/>
  <c r="P20" i="21"/>
  <c r="Q20" i="21" s="1"/>
  <c r="T20" i="21" s="1"/>
  <c r="P16" i="21"/>
  <c r="Q16" i="21" s="1"/>
  <c r="T16" i="21" s="1"/>
  <c r="P12" i="21"/>
  <c r="Q12" i="21" s="1"/>
  <c r="T12" i="21" s="1"/>
  <c r="P18" i="21"/>
  <c r="Q18" i="21" s="1"/>
  <c r="T18" i="21" s="1"/>
  <c r="Q22" i="21"/>
  <c r="T22" i="21" s="1"/>
  <c r="P15" i="21"/>
  <c r="R14" i="21"/>
  <c r="Q14" i="21"/>
  <c r="T14" i="21" s="1"/>
  <c r="P11" i="21"/>
  <c r="R10" i="21"/>
  <c r="Q10" i="21"/>
  <c r="T10" i="21" s="1"/>
  <c r="N11" i="25" l="1"/>
  <c r="O11" i="25"/>
  <c r="P11" i="25" s="1"/>
  <c r="O10" i="25"/>
  <c r="P10" i="25" s="1"/>
  <c r="N10" i="25"/>
  <c r="Q10" i="25" l="1"/>
  <c r="T10" i="25" s="1"/>
  <c r="R10" i="25"/>
  <c r="N25" i="21" l="1"/>
  <c r="K25" i="21"/>
  <c r="O25" i="21" s="1"/>
  <c r="O24" i="21"/>
  <c r="P24" i="21" s="1"/>
  <c r="N24" i="21"/>
  <c r="P25" i="21" l="1"/>
  <c r="R24" i="21"/>
  <c r="Q24" i="21"/>
  <c r="T24" i="21" s="1"/>
</calcChain>
</file>

<file path=xl/sharedStrings.xml><?xml version="1.0" encoding="utf-8"?>
<sst xmlns="http://schemas.openxmlformats.org/spreadsheetml/2006/main" count="149" uniqueCount="89">
  <si>
    <t>Дистанционные конные пробеги</t>
  </si>
  <si>
    <t>Технические результаты</t>
  </si>
  <si>
    <t>Этап</t>
  </si>
  <si>
    <t>Скорость
на этапе</t>
  </si>
  <si>
    <t>Средняя 
скорость</t>
  </si>
  <si>
    <t>км</t>
  </si>
  <si>
    <t>этап</t>
  </si>
  <si>
    <t>Время 
на этапе</t>
  </si>
  <si>
    <t>Стартовый №</t>
  </si>
  <si>
    <t>Место</t>
  </si>
  <si>
    <t>Рег.№</t>
  </si>
  <si>
    <t>Звание, разряд</t>
  </si>
  <si>
    <t>Команда, регион</t>
  </si>
  <si>
    <t>Главный секретарь</t>
  </si>
  <si>
    <t>Время
старта</t>
  </si>
  <si>
    <t>Время
финиша</t>
  </si>
  <si>
    <t>Вход в
вет.зону</t>
  </si>
  <si>
    <t>Время
восстан.</t>
  </si>
  <si>
    <t>Общее
время</t>
  </si>
  <si>
    <t>Время отдыха:</t>
  </si>
  <si>
    <t>1 этап:</t>
  </si>
  <si>
    <t>2 этап:</t>
  </si>
  <si>
    <r>
      <t xml:space="preserve">ФАМИЛИЯ, </t>
    </r>
    <r>
      <rPr>
        <sz val="9"/>
        <rFont val="Verdana"/>
        <family val="2"/>
        <charset val="204"/>
      </rPr>
      <t>Имя всадника</t>
    </r>
  </si>
  <si>
    <t>MIN V</t>
  </si>
  <si>
    <t xml:space="preserve">КЛИЧКА ЛОШАДИ- г.р. </t>
  </si>
  <si>
    <t>CEN 20</t>
  </si>
  <si>
    <t>Пульс</t>
  </si>
  <si>
    <t>Результат</t>
  </si>
  <si>
    <t>Главный судья соревнований</t>
  </si>
  <si>
    <t>Малько Виталий</t>
  </si>
  <si>
    <t>CEN 40</t>
  </si>
  <si>
    <t>с. Кожуховка, Киевская обл., Васильковский район</t>
  </si>
  <si>
    <t>Ореста-06</t>
  </si>
  <si>
    <t>Торгонский Игорь</t>
  </si>
  <si>
    <t>Балатон-08</t>
  </si>
  <si>
    <t>Рамблер-07</t>
  </si>
  <si>
    <t>Штраф 1ф.</t>
  </si>
  <si>
    <t>Штраф 2ф.</t>
  </si>
  <si>
    <t>Цизин А.С.</t>
  </si>
  <si>
    <t>Кияница Ольга</t>
  </si>
  <si>
    <t>Браницкая Елизавета</t>
  </si>
  <si>
    <t>Гончарова Елена</t>
  </si>
  <si>
    <t>Зоталева Наталья</t>
  </si>
  <si>
    <t>Беленчук Василий</t>
  </si>
  <si>
    <t>Соревнования посвященные дню 8 Марта</t>
  </si>
  <si>
    <t>4"</t>
  </si>
  <si>
    <t>Семоненко Ольга</t>
  </si>
  <si>
    <t>Сильвер Найт - 03</t>
  </si>
  <si>
    <t>Баро - 05</t>
  </si>
  <si>
    <t>Джамиль- 07</t>
  </si>
  <si>
    <t>Бандура Наталия</t>
  </si>
  <si>
    <t>Каруза - 03</t>
  </si>
  <si>
    <t>Никон Дмитрий</t>
  </si>
  <si>
    <t>Арбалет - 02</t>
  </si>
  <si>
    <t>Гранит - 05</t>
  </si>
  <si>
    <t>Павлик Диана</t>
  </si>
  <si>
    <t>Каба Андрей</t>
  </si>
  <si>
    <t>Зирка - 99</t>
  </si>
  <si>
    <t>Гордиенко Леся</t>
  </si>
  <si>
    <t>Илисс - 00</t>
  </si>
  <si>
    <t>Жанна - 04</t>
  </si>
  <si>
    <t>Мякушко Татьяна</t>
  </si>
  <si>
    <t>Маркет - 06</t>
  </si>
  <si>
    <t>Тимошенко Владимир</t>
  </si>
  <si>
    <t>Директриса - 06</t>
  </si>
  <si>
    <t>Лисовский Владимир</t>
  </si>
  <si>
    <t>Найда - 05</t>
  </si>
  <si>
    <t>Ориховский Николай</t>
  </si>
  <si>
    <t>Руслан - 06</t>
  </si>
  <si>
    <t>Побережная Мария</t>
  </si>
  <si>
    <t xml:space="preserve">Улан - </t>
  </si>
  <si>
    <t>Назарук Д.В</t>
  </si>
  <si>
    <t>CEN 80</t>
  </si>
  <si>
    <r>
      <t xml:space="preserve">ФАМИЛИЯ, </t>
    </r>
    <r>
      <rPr>
        <sz val="8"/>
        <color indexed="8"/>
        <rFont val="Verdana"/>
        <family val="2"/>
        <charset val="204"/>
      </rPr>
      <t>Имя всадника</t>
    </r>
  </si>
  <si>
    <t xml:space="preserve">Этап </t>
  </si>
  <si>
    <t>3 этап:</t>
  </si>
  <si>
    <t>Время</t>
  </si>
  <si>
    <t>старта</t>
  </si>
  <si>
    <t>финиша</t>
  </si>
  <si>
    <t>Вход в</t>
  </si>
  <si>
    <t>вет.зону</t>
  </si>
  <si>
    <t>восстан.</t>
  </si>
  <si>
    <t>на этапе</t>
  </si>
  <si>
    <t>Скорость</t>
  </si>
  <si>
    <t>Средняя</t>
  </si>
  <si>
    <t>скорость</t>
  </si>
  <si>
    <t>Общее</t>
  </si>
  <si>
    <t>время</t>
  </si>
  <si>
    <t>Когорта 02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</si>
</sst>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[h]:mm:ss;@"/>
    <numFmt numFmtId="165" formatCode="0.000"/>
  </numFmts>
  <fonts count="28" x14ac:knownFonts="1">
    <font>
      <sz val="11"/>
      <color indexed="8"/>
      <name val="Calibri"/>
      <family val="2"/>
      <charset val="204"/>
    </font>
    <font>
      <sz val="10"/>
      <name val="Arial Cyr"/>
      <charset val="204"/>
    </font>
    <font>
      <sz val="12"/>
      <name val="Arial"/>
      <family val="2"/>
      <charset val="204"/>
    </font>
    <font>
      <sz val="10"/>
      <name val="Verdana"/>
      <family val="2"/>
      <charset val="204"/>
    </font>
    <font>
      <sz val="12"/>
      <name val="Verdana"/>
      <family val="2"/>
      <charset val="204"/>
    </font>
    <font>
      <b/>
      <sz val="14"/>
      <name val="Verdana"/>
      <family val="2"/>
      <charset val="204"/>
    </font>
    <font>
      <b/>
      <sz val="8"/>
      <name val="Verdana"/>
      <family val="2"/>
      <charset val="204"/>
    </font>
    <font>
      <sz val="10"/>
      <name val="Arial"/>
      <family val="2"/>
      <charset val="204"/>
    </font>
    <font>
      <sz val="10"/>
      <name val="Arial"/>
      <family val="2"/>
      <charset val="204"/>
    </font>
    <font>
      <b/>
      <sz val="11"/>
      <name val="Verdana"/>
      <family val="2"/>
      <charset val="204"/>
    </font>
    <font>
      <sz val="11"/>
      <name val="Arial"/>
      <family val="2"/>
      <charset val="204"/>
    </font>
    <font>
      <sz val="12"/>
      <name val="Arial"/>
      <family val="2"/>
      <charset val="204"/>
    </font>
    <font>
      <b/>
      <sz val="10"/>
      <name val="Verdana"/>
      <family val="2"/>
      <charset val="204"/>
    </font>
    <font>
      <b/>
      <sz val="9"/>
      <name val="Verdana"/>
      <family val="2"/>
      <charset val="204"/>
    </font>
    <font>
      <b/>
      <i/>
      <sz val="9"/>
      <name val="Arial Cyr"/>
      <charset val="204"/>
    </font>
    <font>
      <sz val="9"/>
      <name val="Verdana"/>
      <family val="2"/>
      <charset val="204"/>
    </font>
    <font>
      <sz val="9"/>
      <name val="Arial"/>
      <family val="2"/>
      <charset val="204"/>
    </font>
    <font>
      <sz val="9"/>
      <color indexed="8"/>
      <name val="Verdana"/>
      <family val="2"/>
      <charset val="204"/>
    </font>
    <font>
      <b/>
      <sz val="9"/>
      <color indexed="8"/>
      <name val="Verdana"/>
      <family val="2"/>
      <charset val="204"/>
    </font>
    <font>
      <b/>
      <u/>
      <sz val="10"/>
      <name val="Verdana"/>
      <family val="2"/>
      <charset val="204"/>
    </font>
    <font>
      <sz val="8"/>
      <name val="Calibri"/>
      <family val="2"/>
      <charset val="204"/>
    </font>
    <font>
      <sz val="11"/>
      <color theme="1"/>
      <name val="Calibri"/>
      <family val="2"/>
      <charset val="204"/>
      <scheme val="minor"/>
    </font>
    <font>
      <b/>
      <sz val="10"/>
      <name val="Arial"/>
      <family val="2"/>
      <charset val="204"/>
    </font>
    <font>
      <b/>
      <sz val="8"/>
      <color indexed="8"/>
      <name val="Verdana"/>
      <family val="2"/>
      <charset val="204"/>
    </font>
    <font>
      <sz val="8"/>
      <color indexed="8"/>
      <name val="Verdana"/>
      <family val="2"/>
      <charset val="204"/>
    </font>
    <font>
      <b/>
      <u/>
      <sz val="8"/>
      <color indexed="8"/>
      <name val="Verdana"/>
      <family val="2"/>
      <charset val="204"/>
    </font>
    <font>
      <sz val="8"/>
      <color rgb="FF000000"/>
      <name val="Verdana"/>
      <family val="2"/>
      <charset val="204"/>
    </font>
    <font>
      <b/>
      <sz val="8"/>
      <color rgb="FF000000"/>
      <name val="Verdana"/>
      <family val="2"/>
      <charset val="204"/>
    </font>
  </fonts>
  <fills count="7">
    <fill>
      <patternFill patternType="none"/>
    </fill>
    <fill>
      <patternFill patternType="gray125"/>
    </fill>
    <fill>
      <patternFill patternType="solid">
        <fgColor indexed="26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FFFF"/>
        <bgColor indexed="64"/>
      </patternFill>
    </fill>
  </fills>
  <borders count="34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rgb="FF000000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rgb="FF000000"/>
      </top>
      <bottom/>
      <diagonal/>
    </border>
  </borders>
  <cellStyleXfs count="9">
    <xf numFmtId="0" fontId="0" fillId="0" borderId="0"/>
    <xf numFmtId="0" fontId="1" fillId="0" borderId="0"/>
    <xf numFmtId="0" fontId="21" fillId="0" borderId="0"/>
    <xf numFmtId="0" fontId="8" fillId="0" borderId="0"/>
    <xf numFmtId="0" fontId="7" fillId="0" borderId="0"/>
    <xf numFmtId="0" fontId="8" fillId="0" borderId="0"/>
    <xf numFmtId="0" fontId="8" fillId="0" borderId="0"/>
    <xf numFmtId="0" fontId="7" fillId="0" borderId="0"/>
    <xf numFmtId="165" fontId="15" fillId="0" borderId="8" applyBorder="0">
      <alignment horizontal="center" vertical="center" shrinkToFit="1"/>
      <protection locked="0"/>
    </xf>
  </cellStyleXfs>
  <cellXfs count="232">
    <xf numFmtId="0" fontId="0" fillId="0" borderId="0" xfId="0"/>
    <xf numFmtId="0" fontId="5" fillId="0" borderId="0" xfId="6" applyFont="1" applyAlignment="1" applyProtection="1">
      <alignment vertical="center" wrapText="1"/>
      <protection locked="0"/>
    </xf>
    <xf numFmtId="0" fontId="8" fillId="0" borderId="0" xfId="6" applyAlignment="1" applyProtection="1">
      <alignment vertical="center"/>
      <protection locked="0"/>
    </xf>
    <xf numFmtId="0" fontId="8" fillId="0" borderId="0" xfId="3" applyFont="1" applyAlignment="1" applyProtection="1">
      <alignment vertical="center"/>
      <protection locked="0"/>
    </xf>
    <xf numFmtId="0" fontId="7" fillId="0" borderId="0" xfId="6" applyFont="1" applyAlignment="1" applyProtection="1">
      <alignment vertical="center"/>
      <protection locked="0"/>
    </xf>
    <xf numFmtId="0" fontId="10" fillId="0" borderId="0" xfId="6" applyFont="1" applyAlignment="1" applyProtection="1">
      <alignment vertical="center"/>
      <protection locked="0"/>
    </xf>
    <xf numFmtId="0" fontId="11" fillId="0" borderId="0" xfId="6" applyFont="1" applyAlignment="1" applyProtection="1">
      <alignment vertical="center"/>
      <protection locked="0"/>
    </xf>
    <xf numFmtId="0" fontId="13" fillId="0" borderId="0" xfId="6" applyFont="1" applyAlignment="1" applyProtection="1">
      <alignment vertical="center"/>
      <protection locked="0"/>
    </xf>
    <xf numFmtId="0" fontId="13" fillId="0" borderId="0" xfId="6" applyFont="1" applyProtection="1">
      <protection locked="0"/>
    </xf>
    <xf numFmtId="0" fontId="13" fillId="0" borderId="0" xfId="6" applyFont="1" applyAlignment="1" applyProtection="1">
      <alignment wrapText="1"/>
      <protection locked="0"/>
    </xf>
    <xf numFmtId="0" fontId="13" fillId="0" borderId="0" xfId="6" applyFont="1" applyAlignment="1" applyProtection="1">
      <alignment shrinkToFit="1"/>
      <protection locked="0"/>
    </xf>
    <xf numFmtId="0" fontId="14" fillId="0" borderId="0" xfId="6" applyFont="1" applyProtection="1">
      <protection locked="0"/>
    </xf>
    <xf numFmtId="0" fontId="2" fillId="0" borderId="0" xfId="3" applyFont="1" applyAlignment="1" applyProtection="1">
      <alignment vertical="center"/>
      <protection locked="0"/>
    </xf>
    <xf numFmtId="0" fontId="16" fillId="0" borderId="0" xfId="3" applyFont="1" applyAlignment="1" applyProtection="1">
      <alignment vertical="center"/>
      <protection locked="0"/>
    </xf>
    <xf numFmtId="0" fontId="12" fillId="2" borderId="1" xfId="1" applyFont="1" applyFill="1" applyBorder="1" applyAlignment="1" applyProtection="1">
      <alignment horizontal="center" vertical="center"/>
      <protection locked="0"/>
    </xf>
    <xf numFmtId="0" fontId="15" fillId="2" borderId="3" xfId="1" applyFont="1" applyFill="1" applyBorder="1" applyAlignment="1" applyProtection="1">
      <alignment horizontal="right" vertical="center"/>
      <protection locked="0"/>
    </xf>
    <xf numFmtId="0" fontId="15" fillId="2" borderId="1" xfId="1" applyFont="1" applyFill="1" applyBorder="1" applyAlignment="1" applyProtection="1">
      <alignment vertical="center"/>
      <protection locked="0"/>
    </xf>
    <xf numFmtId="0" fontId="15" fillId="2" borderId="1" xfId="1" applyFont="1" applyFill="1" applyBorder="1" applyAlignment="1" applyProtection="1">
      <alignment horizontal="right" vertical="center"/>
      <protection locked="0"/>
    </xf>
    <xf numFmtId="0" fontId="15" fillId="2" borderId="5" xfId="1" applyFont="1" applyFill="1" applyBorder="1" applyAlignment="1" applyProtection="1">
      <alignment horizontal="right" vertical="center"/>
      <protection locked="0"/>
    </xf>
    <xf numFmtId="0" fontId="12" fillId="2" borderId="6" xfId="1" applyFont="1" applyFill="1" applyBorder="1" applyAlignment="1" applyProtection="1">
      <alignment horizontal="center" vertical="center"/>
      <protection locked="0"/>
    </xf>
    <xf numFmtId="0" fontId="15" fillId="2" borderId="6" xfId="1" applyFont="1" applyFill="1" applyBorder="1" applyAlignment="1" applyProtection="1">
      <alignment vertical="center"/>
      <protection locked="0"/>
    </xf>
    <xf numFmtId="21" fontId="12" fillId="2" borderId="7" xfId="1" applyNumberFormat="1" applyFont="1" applyFill="1" applyBorder="1" applyAlignment="1" applyProtection="1">
      <alignment horizontal="center" vertical="center"/>
      <protection locked="0"/>
    </xf>
    <xf numFmtId="0" fontId="15" fillId="0" borderId="8" xfId="3" applyFont="1" applyBorder="1" applyAlignment="1" applyProtection="1">
      <alignment horizontal="center" vertical="center" wrapText="1"/>
      <protection locked="0"/>
    </xf>
    <xf numFmtId="21" fontId="15" fillId="0" borderId="8" xfId="1" applyNumberFormat="1" applyFont="1" applyBorder="1" applyAlignment="1" applyProtection="1">
      <alignment horizontal="center" vertical="center"/>
      <protection locked="0"/>
    </xf>
    <xf numFmtId="164" fontId="15" fillId="0" borderId="8" xfId="0" applyNumberFormat="1" applyFont="1" applyFill="1" applyBorder="1" applyAlignment="1" applyProtection="1">
      <alignment horizontal="center" vertical="center" wrapText="1"/>
      <protection locked="0"/>
    </xf>
    <xf numFmtId="164" fontId="15" fillId="0" borderId="8" xfId="1" applyNumberFormat="1" applyFont="1" applyBorder="1" applyAlignment="1" applyProtection="1">
      <alignment horizontal="center" vertical="center"/>
      <protection locked="0"/>
    </xf>
    <xf numFmtId="0" fontId="15" fillId="0" borderId="9" xfId="3" applyFont="1" applyBorder="1" applyAlignment="1" applyProtection="1">
      <alignment horizontal="center" vertical="center" wrapText="1"/>
      <protection locked="0"/>
    </xf>
    <xf numFmtId="21" fontId="15" fillId="0" borderId="9" xfId="1" applyNumberFormat="1" applyFont="1" applyBorder="1" applyAlignment="1" applyProtection="1">
      <alignment horizontal="center" vertical="center"/>
      <protection locked="0"/>
    </xf>
    <xf numFmtId="164" fontId="15" fillId="0" borderId="9" xfId="1" applyNumberFormat="1" applyFont="1" applyBorder="1" applyAlignment="1" applyProtection="1">
      <alignment horizontal="center" vertical="center"/>
      <protection locked="0"/>
    </xf>
    <xf numFmtId="0" fontId="7" fillId="0" borderId="0" xfId="4" applyFont="1" applyAlignment="1" applyProtection="1">
      <alignment vertical="center"/>
      <protection locked="0"/>
    </xf>
    <xf numFmtId="0" fontId="15" fillId="2" borderId="17" xfId="1" applyFont="1" applyFill="1" applyBorder="1" applyAlignment="1" applyProtection="1">
      <alignment horizontal="center" vertical="center" wrapText="1"/>
      <protection locked="0"/>
    </xf>
    <xf numFmtId="164" fontId="15" fillId="2" borderId="17" xfId="0" applyNumberFormat="1" applyFont="1" applyFill="1" applyBorder="1" applyAlignment="1" applyProtection="1">
      <alignment horizontal="center" vertical="center" wrapText="1"/>
      <protection locked="0"/>
    </xf>
    <xf numFmtId="164" fontId="15" fillId="2" borderId="17" xfId="1" applyNumberFormat="1" applyFont="1" applyFill="1" applyBorder="1" applyAlignment="1" applyProtection="1">
      <alignment horizontal="center" vertical="center" wrapText="1"/>
      <protection locked="0"/>
    </xf>
    <xf numFmtId="164" fontId="17" fillId="2" borderId="17" xfId="0" applyNumberFormat="1" applyFont="1" applyFill="1" applyBorder="1" applyAlignment="1" applyProtection="1">
      <alignment horizontal="center" vertical="center" wrapText="1"/>
      <protection locked="0"/>
    </xf>
    <xf numFmtId="164" fontId="15" fillId="0" borderId="9" xfId="0" applyNumberFormat="1" applyFont="1" applyFill="1" applyBorder="1" applyAlignment="1" applyProtection="1">
      <alignment horizontal="center" vertical="center" wrapText="1"/>
      <protection locked="0"/>
    </xf>
    <xf numFmtId="22" fontId="12" fillId="2" borderId="4" xfId="1" applyNumberFormat="1" applyFont="1" applyFill="1" applyBorder="1" applyAlignment="1" applyProtection="1">
      <alignment horizontal="center" vertical="center"/>
      <protection locked="0"/>
    </xf>
    <xf numFmtId="165" fontId="15" fillId="0" borderId="9" xfId="1" applyNumberFormat="1" applyFont="1" applyBorder="1" applyAlignment="1" applyProtection="1">
      <alignment horizontal="center" vertical="center"/>
      <protection locked="0"/>
    </xf>
    <xf numFmtId="165" fontId="15" fillId="2" borderId="17" xfId="1" applyNumberFormat="1" applyFont="1" applyFill="1" applyBorder="1" applyAlignment="1" applyProtection="1">
      <alignment horizontal="center" vertical="center" wrapText="1"/>
      <protection locked="0"/>
    </xf>
    <xf numFmtId="165" fontId="15" fillId="0" borderId="8" xfId="1" applyNumberFormat="1" applyFont="1" applyBorder="1" applyAlignment="1" applyProtection="1">
      <alignment horizontal="center" vertical="center"/>
      <protection locked="0"/>
    </xf>
    <xf numFmtId="165" fontId="5" fillId="0" borderId="0" xfId="6" applyNumberFormat="1" applyFont="1" applyAlignment="1" applyProtection="1">
      <alignment vertical="center" wrapText="1"/>
      <protection locked="0"/>
    </xf>
    <xf numFmtId="165" fontId="15" fillId="2" borderId="6" xfId="1" applyNumberFormat="1" applyFont="1" applyFill="1" applyBorder="1" applyAlignment="1" applyProtection="1">
      <alignment horizontal="center" vertical="center"/>
      <protection locked="0"/>
    </xf>
    <xf numFmtId="165" fontId="15" fillId="2" borderId="1" xfId="1" applyNumberFormat="1" applyFont="1" applyFill="1" applyBorder="1" applyAlignment="1" applyProtection="1">
      <alignment horizontal="center" vertical="center"/>
      <protection locked="0"/>
    </xf>
    <xf numFmtId="165" fontId="8" fillId="0" borderId="0" xfId="3" applyNumberFormat="1" applyFont="1" applyAlignment="1" applyProtection="1">
      <alignment vertical="center"/>
      <protection locked="0"/>
    </xf>
    <xf numFmtId="165" fontId="8" fillId="0" borderId="0" xfId="6" applyNumberFormat="1" applyAlignment="1" applyProtection="1">
      <alignment vertical="center"/>
      <protection locked="0"/>
    </xf>
    <xf numFmtId="0" fontId="5" fillId="0" borderId="0" xfId="6" applyNumberFormat="1" applyFont="1" applyAlignment="1" applyProtection="1">
      <alignment vertical="center" wrapText="1"/>
      <protection locked="0"/>
    </xf>
    <xf numFmtId="0" fontId="8" fillId="0" borderId="0" xfId="3" applyNumberFormat="1" applyFont="1" applyAlignment="1" applyProtection="1">
      <alignment vertical="center"/>
      <protection locked="0"/>
    </xf>
    <xf numFmtId="165" fontId="15" fillId="0" borderId="8" xfId="1" applyNumberFormat="1" applyFont="1" applyBorder="1" applyAlignment="1" applyProtection="1">
      <alignment horizontal="center" vertical="center"/>
      <protection locked="0"/>
    </xf>
    <xf numFmtId="165" fontId="15" fillId="0" borderId="9" xfId="1" applyNumberFormat="1" applyFont="1" applyBorder="1" applyAlignment="1" applyProtection="1">
      <alignment horizontal="center" vertical="center"/>
      <protection locked="0"/>
    </xf>
    <xf numFmtId="165" fontId="15" fillId="0" borderId="8" xfId="1" applyNumberFormat="1" applyFont="1" applyBorder="1" applyAlignment="1" applyProtection="1">
      <alignment horizontal="center" vertical="center"/>
      <protection locked="0"/>
    </xf>
    <xf numFmtId="165" fontId="15" fillId="0" borderId="9" xfId="1" applyNumberFormat="1" applyFont="1" applyBorder="1" applyAlignment="1" applyProtection="1">
      <alignment horizontal="center" vertical="center"/>
      <protection locked="0"/>
    </xf>
    <xf numFmtId="0" fontId="0" fillId="0" borderId="0" xfId="0" applyAlignment="1">
      <alignment vertical="center"/>
    </xf>
    <xf numFmtId="0" fontId="15" fillId="0" borderId="8" xfId="4" applyFont="1" applyBorder="1" applyAlignment="1" applyProtection="1">
      <alignment horizontal="center" vertical="center" wrapText="1"/>
      <protection locked="0"/>
    </xf>
    <xf numFmtId="0" fontId="15" fillId="0" borderId="9" xfId="4" applyFont="1" applyBorder="1" applyAlignment="1" applyProtection="1">
      <alignment horizontal="center" vertical="center" wrapText="1"/>
      <protection locked="0"/>
    </xf>
    <xf numFmtId="0" fontId="16" fillId="0" borderId="0" xfId="4" applyFont="1" applyAlignment="1" applyProtection="1">
      <alignment vertical="center"/>
      <protection locked="0"/>
    </xf>
    <xf numFmtId="0" fontId="15" fillId="0" borderId="8" xfId="1" applyFont="1" applyFill="1" applyBorder="1" applyAlignment="1" applyProtection="1">
      <alignment horizontal="center" vertical="center" wrapText="1"/>
      <protection locked="0"/>
    </xf>
    <xf numFmtId="0" fontId="15" fillId="0" borderId="9" xfId="1" applyFont="1" applyFill="1" applyBorder="1" applyAlignment="1" applyProtection="1">
      <alignment horizontal="center" vertical="center" wrapText="1"/>
      <protection locked="0"/>
    </xf>
    <xf numFmtId="0" fontId="0" fillId="0" borderId="0" xfId="0" applyAlignment="1">
      <alignment vertical="center"/>
    </xf>
    <xf numFmtId="0" fontId="0" fillId="0" borderId="23" xfId="0" applyBorder="1" applyAlignment="1">
      <alignment horizontal="center"/>
    </xf>
    <xf numFmtId="0" fontId="18" fillId="0" borderId="12" xfId="0" applyNumberFormat="1" applyFont="1" applyBorder="1" applyAlignment="1" applyProtection="1">
      <alignment horizontal="center" vertical="center"/>
      <protection locked="0"/>
    </xf>
    <xf numFmtId="0" fontId="18" fillId="0" borderId="14" xfId="0" applyNumberFormat="1" applyFont="1" applyBorder="1" applyAlignment="1" applyProtection="1">
      <alignment horizontal="center" vertical="center"/>
      <protection locked="0"/>
    </xf>
    <xf numFmtId="165" fontId="13" fillId="0" borderId="18" xfId="4" applyNumberFormat="1" applyFont="1" applyBorder="1" applyAlignment="1" applyProtection="1">
      <alignment horizontal="center" vertical="center" wrapText="1"/>
      <protection locked="0"/>
    </xf>
    <xf numFmtId="165" fontId="13" fillId="0" borderId="19" xfId="4" applyNumberFormat="1" applyFont="1" applyBorder="1" applyAlignment="1" applyProtection="1">
      <alignment horizontal="center" vertical="center" wrapText="1"/>
      <protection locked="0"/>
    </xf>
    <xf numFmtId="164" fontId="18" fillId="0" borderId="8" xfId="0" applyNumberFormat="1" applyFont="1" applyBorder="1" applyAlignment="1" applyProtection="1">
      <alignment horizontal="center" vertical="center"/>
      <protection locked="0"/>
    </xf>
    <xf numFmtId="164" fontId="18" fillId="0" borderId="9" xfId="0" applyNumberFormat="1" applyFont="1" applyBorder="1" applyAlignment="1" applyProtection="1">
      <alignment horizontal="center" vertical="center"/>
      <protection locked="0"/>
    </xf>
    <xf numFmtId="165" fontId="13" fillId="0" borderId="18" xfId="3" applyNumberFormat="1" applyFont="1" applyBorder="1" applyAlignment="1" applyProtection="1">
      <alignment horizontal="center" vertical="center" wrapText="1"/>
      <protection locked="0"/>
    </xf>
    <xf numFmtId="165" fontId="13" fillId="0" borderId="19" xfId="3" applyNumberFormat="1" applyFont="1" applyBorder="1" applyAlignment="1" applyProtection="1">
      <alignment horizontal="center" vertical="center" wrapText="1"/>
      <protection locked="0"/>
    </xf>
    <xf numFmtId="165" fontId="15" fillId="0" borderId="8" xfId="1" applyNumberFormat="1" applyFont="1" applyBorder="1" applyAlignment="1" applyProtection="1">
      <alignment horizontal="center" vertical="center"/>
      <protection locked="0"/>
    </xf>
    <xf numFmtId="165" fontId="15" fillId="0" borderId="9" xfId="1" applyNumberFormat="1" applyFont="1" applyBorder="1" applyAlignment="1" applyProtection="1">
      <alignment horizontal="center" vertical="center"/>
      <protection locked="0"/>
    </xf>
    <xf numFmtId="0" fontId="3" fillId="0" borderId="10" xfId="5" applyFont="1" applyBorder="1" applyAlignment="1" applyProtection="1">
      <alignment horizontal="center" vertical="center" wrapText="1"/>
      <protection locked="0"/>
    </xf>
    <xf numFmtId="0" fontId="3" fillId="0" borderId="15" xfId="5" applyFont="1" applyBorder="1" applyAlignment="1" applyProtection="1">
      <alignment horizontal="center" vertical="center" wrapText="1"/>
      <protection locked="0"/>
    </xf>
    <xf numFmtId="0" fontId="15" fillId="0" borderId="8" xfId="6" applyFont="1" applyFill="1" applyBorder="1" applyAlignment="1" applyProtection="1">
      <alignment horizontal="center" vertical="center"/>
      <protection locked="0"/>
    </xf>
    <xf numFmtId="0" fontId="15" fillId="0" borderId="9" xfId="6" applyFont="1" applyFill="1" applyBorder="1" applyAlignment="1" applyProtection="1">
      <alignment horizontal="center" vertical="center"/>
      <protection locked="0"/>
    </xf>
    <xf numFmtId="0" fontId="13" fillId="3" borderId="8" xfId="1" applyFont="1" applyFill="1" applyBorder="1" applyAlignment="1" applyProtection="1">
      <alignment horizontal="left" vertical="center" wrapText="1"/>
      <protection locked="0"/>
    </xf>
    <xf numFmtId="0" fontId="13" fillId="3" borderId="9" xfId="1" applyFont="1" applyFill="1" applyBorder="1" applyAlignment="1" applyProtection="1">
      <alignment horizontal="left" vertical="center" wrapText="1"/>
      <protection locked="0"/>
    </xf>
    <xf numFmtId="49" fontId="15" fillId="0" borderId="12" xfId="1" applyNumberFormat="1" applyFont="1" applyFill="1" applyBorder="1" applyAlignment="1" applyProtection="1">
      <alignment horizontal="center" vertical="center" shrinkToFit="1"/>
      <protection locked="0"/>
    </xf>
    <xf numFmtId="49" fontId="15" fillId="0" borderId="14" xfId="1" applyNumberFormat="1" applyFont="1" applyFill="1" applyBorder="1" applyAlignment="1" applyProtection="1">
      <alignment horizontal="center" vertical="center" shrinkToFit="1"/>
      <protection locked="0"/>
    </xf>
    <xf numFmtId="0" fontId="13" fillId="0" borderId="12" xfId="7" applyFont="1" applyFill="1" applyBorder="1" applyAlignment="1" applyProtection="1">
      <alignment horizontal="left" vertical="center" wrapText="1"/>
      <protection locked="0"/>
    </xf>
    <xf numFmtId="0" fontId="13" fillId="0" borderId="14" xfId="7" applyFont="1" applyFill="1" applyBorder="1" applyAlignment="1" applyProtection="1">
      <alignment horizontal="left" vertical="center" wrapText="1"/>
      <protection locked="0"/>
    </xf>
    <xf numFmtId="49" fontId="3" fillId="0" borderId="12" xfId="1" applyNumberFormat="1" applyFont="1" applyFill="1" applyBorder="1" applyAlignment="1" applyProtection="1">
      <alignment horizontal="center" vertical="center" wrapText="1" shrinkToFit="1"/>
      <protection locked="0"/>
    </xf>
    <xf numFmtId="49" fontId="3" fillId="0" borderId="14" xfId="1" applyNumberFormat="1" applyFont="1" applyFill="1" applyBorder="1" applyAlignment="1" applyProtection="1">
      <alignment horizontal="center" vertical="center" shrinkToFit="1"/>
      <protection locked="0"/>
    </xf>
    <xf numFmtId="0" fontId="5" fillId="0" borderId="0" xfId="3" applyFont="1" applyAlignment="1" applyProtection="1">
      <alignment horizontal="center" vertical="center" wrapText="1"/>
      <protection locked="0"/>
    </xf>
    <xf numFmtId="0" fontId="5" fillId="0" borderId="0" xfId="3" applyFont="1" applyAlignment="1" applyProtection="1">
      <alignment horizontal="center" vertical="center"/>
      <protection locked="0"/>
    </xf>
    <xf numFmtId="0" fontId="3" fillId="0" borderId="0" xfId="6" applyFont="1" applyAlignment="1" applyProtection="1">
      <alignment horizontal="center" vertical="center" wrapText="1"/>
      <protection locked="0"/>
    </xf>
    <xf numFmtId="0" fontId="9" fillId="0" borderId="0" xfId="6" applyFont="1" applyAlignment="1" applyProtection="1">
      <alignment horizontal="center" vertical="center"/>
      <protection locked="0"/>
    </xf>
    <xf numFmtId="0" fontId="4" fillId="0" borderId="0" xfId="6" applyFont="1" applyAlignment="1" applyProtection="1">
      <alignment horizontal="center" vertical="center"/>
      <protection locked="0"/>
    </xf>
    <xf numFmtId="0" fontId="13" fillId="2" borderId="8" xfId="6" applyFont="1" applyFill="1" applyBorder="1" applyAlignment="1" applyProtection="1">
      <alignment horizontal="center" vertical="center" textRotation="90" wrapText="1"/>
      <protection locked="0"/>
    </xf>
    <xf numFmtId="0" fontId="13" fillId="2" borderId="2" xfId="6" applyFont="1" applyFill="1" applyBorder="1" applyAlignment="1" applyProtection="1">
      <alignment horizontal="center" vertical="center" textRotation="90" wrapText="1"/>
      <protection locked="0"/>
    </xf>
    <xf numFmtId="0" fontId="13" fillId="2" borderId="17" xfId="6" applyFont="1" applyFill="1" applyBorder="1" applyAlignment="1" applyProtection="1">
      <alignment horizontal="center" vertical="center" textRotation="90" wrapText="1"/>
      <protection locked="0"/>
    </xf>
    <xf numFmtId="0" fontId="13" fillId="2" borderId="8" xfId="6" applyFont="1" applyFill="1" applyBorder="1" applyAlignment="1" applyProtection="1">
      <alignment horizontal="left" vertical="center" wrapText="1"/>
      <protection locked="0"/>
    </xf>
    <xf numFmtId="0" fontId="13" fillId="2" borderId="2" xfId="6" applyFont="1" applyFill="1" applyBorder="1" applyAlignment="1" applyProtection="1">
      <alignment horizontal="left" vertical="center" wrapText="1"/>
      <protection locked="0"/>
    </xf>
    <xf numFmtId="0" fontId="13" fillId="2" borderId="17" xfId="6" applyFont="1" applyFill="1" applyBorder="1" applyAlignment="1" applyProtection="1">
      <alignment horizontal="left" vertical="center" wrapText="1"/>
      <protection locked="0"/>
    </xf>
    <xf numFmtId="0" fontId="19" fillId="2" borderId="12" xfId="1" applyNumberFormat="1" applyFont="1" applyFill="1" applyBorder="1" applyAlignment="1" applyProtection="1">
      <alignment horizontal="center" vertical="center" wrapText="1"/>
      <protection locked="0"/>
    </xf>
    <xf numFmtId="0" fontId="12" fillId="2" borderId="13" xfId="1" applyNumberFormat="1" applyFont="1" applyFill="1" applyBorder="1" applyAlignment="1" applyProtection="1">
      <alignment horizontal="center" vertical="center"/>
      <protection locked="0"/>
    </xf>
    <xf numFmtId="165" fontId="13" fillId="2" borderId="18" xfId="6" applyNumberFormat="1" applyFont="1" applyFill="1" applyBorder="1" applyAlignment="1" applyProtection="1">
      <alignment horizontal="center" vertical="center" wrapText="1"/>
      <protection locked="0"/>
    </xf>
    <xf numFmtId="165" fontId="13" fillId="2" borderId="20" xfId="6" applyNumberFormat="1" applyFont="1" applyFill="1" applyBorder="1" applyAlignment="1" applyProtection="1">
      <alignment horizontal="center" vertical="center" wrapText="1"/>
      <protection locked="0"/>
    </xf>
    <xf numFmtId="165" fontId="13" fillId="2" borderId="19" xfId="6" applyNumberFormat="1" applyFont="1" applyFill="1" applyBorder="1" applyAlignment="1" applyProtection="1">
      <alignment horizontal="center" vertical="center" wrapText="1"/>
      <protection locked="0"/>
    </xf>
    <xf numFmtId="0" fontId="13" fillId="2" borderId="8" xfId="6" applyFont="1" applyFill="1" applyBorder="1" applyAlignment="1" applyProtection="1">
      <alignment horizontal="center" vertical="center" wrapText="1"/>
      <protection locked="0"/>
    </xf>
    <xf numFmtId="0" fontId="13" fillId="2" borderId="2" xfId="6" applyFont="1" applyFill="1" applyBorder="1" applyAlignment="1" applyProtection="1">
      <alignment horizontal="center" vertical="center" wrapText="1"/>
      <protection locked="0"/>
    </xf>
    <xf numFmtId="0" fontId="13" fillId="2" borderId="17" xfId="6" applyFont="1" applyFill="1" applyBorder="1" applyAlignment="1" applyProtection="1">
      <alignment horizontal="center" vertical="center" wrapText="1"/>
      <protection locked="0"/>
    </xf>
    <xf numFmtId="0" fontId="15" fillId="2" borderId="6" xfId="1" applyFont="1" applyFill="1" applyBorder="1" applyAlignment="1" applyProtection="1">
      <alignment horizontal="right" vertical="center"/>
      <protection locked="0"/>
    </xf>
    <xf numFmtId="0" fontId="13" fillId="0" borderId="23" xfId="6" applyFont="1" applyBorder="1" applyAlignment="1" applyProtection="1">
      <protection locked="0"/>
    </xf>
    <xf numFmtId="0" fontId="0" fillId="0" borderId="23" xfId="0" applyBorder="1" applyAlignment="1"/>
    <xf numFmtId="0" fontId="13" fillId="2" borderId="10" xfId="6" applyFont="1" applyFill="1" applyBorder="1" applyAlignment="1" applyProtection="1">
      <alignment horizontal="center" vertical="center" textRotation="90" wrapText="1"/>
      <protection locked="0"/>
    </xf>
    <xf numFmtId="0" fontId="13" fillId="2" borderId="11" xfId="6" applyFont="1" applyFill="1" applyBorder="1" applyAlignment="1" applyProtection="1">
      <alignment horizontal="center" vertical="center" textRotation="90" wrapText="1"/>
      <protection locked="0"/>
    </xf>
    <xf numFmtId="0" fontId="13" fillId="2" borderId="16" xfId="6" applyFont="1" applyFill="1" applyBorder="1" applyAlignment="1" applyProtection="1">
      <alignment horizontal="center" vertical="center" textRotation="90" wrapText="1"/>
      <protection locked="0"/>
    </xf>
    <xf numFmtId="0" fontId="6" fillId="2" borderId="8" xfId="6" applyFont="1" applyFill="1" applyBorder="1" applyAlignment="1" applyProtection="1">
      <alignment horizontal="center" vertical="center" textRotation="90" wrapText="1"/>
      <protection locked="0"/>
    </xf>
    <xf numFmtId="0" fontId="6" fillId="2" borderId="2" xfId="6" applyFont="1" applyFill="1" applyBorder="1" applyAlignment="1" applyProtection="1">
      <alignment horizontal="center" vertical="center" textRotation="90" wrapText="1"/>
      <protection locked="0"/>
    </xf>
    <xf numFmtId="0" fontId="6" fillId="2" borderId="17" xfId="6" applyFont="1" applyFill="1" applyBorder="1" applyAlignment="1" applyProtection="1">
      <alignment horizontal="center" vertical="center" textRotation="90" wrapText="1"/>
      <protection locked="0"/>
    </xf>
    <xf numFmtId="0" fontId="15" fillId="0" borderId="12" xfId="1" applyFont="1" applyFill="1" applyBorder="1" applyAlignment="1" applyProtection="1">
      <alignment horizontal="center" vertical="center" wrapText="1"/>
      <protection locked="0"/>
    </xf>
    <xf numFmtId="0" fontId="15" fillId="0" borderId="14" xfId="1" applyFont="1" applyFill="1" applyBorder="1" applyAlignment="1" applyProtection="1">
      <alignment horizontal="center" vertical="center" wrapText="1"/>
      <protection locked="0"/>
    </xf>
    <xf numFmtId="0" fontId="3" fillId="0" borderId="21" xfId="5" applyFont="1" applyBorder="1" applyAlignment="1" applyProtection="1">
      <alignment horizontal="center" vertical="center"/>
      <protection locked="0"/>
    </xf>
    <xf numFmtId="0" fontId="3" fillId="0" borderId="22" xfId="5" applyFont="1" applyBorder="1" applyAlignment="1" applyProtection="1">
      <alignment horizontal="center" vertical="center"/>
      <protection locked="0"/>
    </xf>
    <xf numFmtId="0" fontId="15" fillId="0" borderId="12" xfId="6" applyFont="1" applyFill="1" applyBorder="1" applyAlignment="1" applyProtection="1">
      <alignment horizontal="center" vertical="center"/>
      <protection locked="0"/>
    </xf>
    <xf numFmtId="0" fontId="15" fillId="0" borderId="14" xfId="6" applyFont="1" applyFill="1" applyBorder="1" applyAlignment="1" applyProtection="1">
      <alignment horizontal="center" vertical="center"/>
      <protection locked="0"/>
    </xf>
    <xf numFmtId="0" fontId="13" fillId="3" borderId="12" xfId="1" applyFont="1" applyFill="1" applyBorder="1" applyAlignment="1" applyProtection="1">
      <alignment horizontal="left" vertical="center" wrapText="1"/>
      <protection locked="0"/>
    </xf>
    <xf numFmtId="0" fontId="13" fillId="3" borderId="14" xfId="1" applyFont="1" applyFill="1" applyBorder="1" applyAlignment="1" applyProtection="1">
      <alignment horizontal="left" vertical="center" wrapText="1"/>
      <protection locked="0"/>
    </xf>
    <xf numFmtId="49" fontId="3" fillId="0" borderId="14" xfId="1" applyNumberFormat="1" applyFont="1" applyFill="1" applyBorder="1" applyAlignment="1" applyProtection="1">
      <alignment horizontal="center" vertical="center" wrapText="1" shrinkToFit="1"/>
      <protection locked="0"/>
    </xf>
    <xf numFmtId="165" fontId="15" fillId="0" borderId="12" xfId="1" applyNumberFormat="1" applyFont="1" applyBorder="1" applyAlignment="1" applyProtection="1">
      <alignment horizontal="center" vertical="center"/>
      <protection locked="0"/>
    </xf>
    <xf numFmtId="165" fontId="15" fillId="0" borderId="14" xfId="1" applyNumberFormat="1" applyFont="1" applyBorder="1" applyAlignment="1" applyProtection="1">
      <alignment horizontal="center" vertical="center"/>
      <protection locked="0"/>
    </xf>
    <xf numFmtId="164" fontId="18" fillId="0" borderId="12" xfId="0" applyNumberFormat="1" applyFont="1" applyBorder="1" applyAlignment="1" applyProtection="1">
      <alignment horizontal="center" vertical="center"/>
      <protection locked="0"/>
    </xf>
    <xf numFmtId="164" fontId="18" fillId="0" borderId="14" xfId="0" applyNumberFormat="1" applyFont="1" applyBorder="1" applyAlignment="1" applyProtection="1">
      <alignment horizontal="center" vertical="center"/>
      <protection locked="0"/>
    </xf>
    <xf numFmtId="0" fontId="3" fillId="4" borderId="10" xfId="5" applyFont="1" applyFill="1" applyBorder="1" applyAlignment="1" applyProtection="1">
      <alignment horizontal="center" vertical="center" wrapText="1"/>
      <protection locked="0"/>
    </xf>
    <xf numFmtId="0" fontId="15" fillId="4" borderId="8" xfId="6" applyFont="1" applyFill="1" applyBorder="1" applyAlignment="1" applyProtection="1">
      <alignment horizontal="center" vertical="center"/>
      <protection locked="0"/>
    </xf>
    <xf numFmtId="0" fontId="13" fillId="4" borderId="8" xfId="1" applyFont="1" applyFill="1" applyBorder="1" applyAlignment="1" applyProtection="1">
      <alignment horizontal="left" vertical="center" wrapText="1"/>
      <protection locked="0"/>
    </xf>
    <xf numFmtId="49" fontId="15" fillId="4" borderId="12" xfId="1" applyNumberFormat="1" applyFont="1" applyFill="1" applyBorder="1" applyAlignment="1" applyProtection="1">
      <alignment horizontal="center" vertical="center" shrinkToFit="1"/>
      <protection locked="0"/>
    </xf>
    <xf numFmtId="0" fontId="15" fillId="4" borderId="8" xfId="1" applyFont="1" applyFill="1" applyBorder="1" applyAlignment="1" applyProtection="1">
      <alignment horizontal="center" vertical="center" wrapText="1"/>
      <protection locked="0"/>
    </xf>
    <xf numFmtId="0" fontId="13" fillId="4" borderId="12" xfId="7" applyFont="1" applyFill="1" applyBorder="1" applyAlignment="1" applyProtection="1">
      <alignment horizontal="left" vertical="center" wrapText="1"/>
      <protection locked="0"/>
    </xf>
    <xf numFmtId="49" fontId="3" fillId="4" borderId="12" xfId="1" applyNumberFormat="1" applyFont="1" applyFill="1" applyBorder="1" applyAlignment="1" applyProtection="1">
      <alignment horizontal="center" vertical="center" wrapText="1" shrinkToFit="1"/>
      <protection locked="0"/>
    </xf>
    <xf numFmtId="0" fontId="15" fillId="4" borderId="8" xfId="3" applyFont="1" applyFill="1" applyBorder="1" applyAlignment="1" applyProtection="1">
      <alignment horizontal="center" vertical="center" wrapText="1"/>
      <protection locked="0"/>
    </xf>
    <xf numFmtId="21" fontId="15" fillId="4" borderId="8" xfId="1" applyNumberFormat="1" applyFont="1" applyFill="1" applyBorder="1" applyAlignment="1" applyProtection="1">
      <alignment horizontal="center" vertical="center"/>
      <protection locked="0"/>
    </xf>
    <xf numFmtId="164" fontId="15" fillId="4" borderId="8" xfId="0" applyNumberFormat="1" applyFont="1" applyFill="1" applyBorder="1" applyAlignment="1" applyProtection="1">
      <alignment horizontal="center" vertical="center" wrapText="1"/>
      <protection locked="0"/>
    </xf>
    <xf numFmtId="164" fontId="15" fillId="4" borderId="8" xfId="1" applyNumberFormat="1" applyFont="1" applyFill="1" applyBorder="1" applyAlignment="1" applyProtection="1">
      <alignment horizontal="center" vertical="center"/>
      <protection locked="0"/>
    </xf>
    <xf numFmtId="165" fontId="15" fillId="4" borderId="8" xfId="1" applyNumberFormat="1" applyFont="1" applyFill="1" applyBorder="1" applyAlignment="1" applyProtection="1">
      <alignment horizontal="center" vertical="center"/>
      <protection locked="0"/>
    </xf>
    <xf numFmtId="165" fontId="15" fillId="4" borderId="8" xfId="1" applyNumberFormat="1" applyFont="1" applyFill="1" applyBorder="1" applyAlignment="1" applyProtection="1">
      <alignment horizontal="center" vertical="center"/>
      <protection locked="0"/>
    </xf>
    <xf numFmtId="164" fontId="18" fillId="4" borderId="8" xfId="0" applyNumberFormat="1" applyFont="1" applyFill="1" applyBorder="1" applyAlignment="1" applyProtection="1">
      <alignment horizontal="center" vertical="center"/>
      <protection locked="0"/>
    </xf>
    <xf numFmtId="0" fontId="18" fillId="4" borderId="12" xfId="0" applyNumberFormat="1" applyFont="1" applyFill="1" applyBorder="1" applyAlignment="1" applyProtection="1">
      <alignment horizontal="center" vertical="center"/>
      <protection locked="0"/>
    </xf>
    <xf numFmtId="165" fontId="13" fillId="4" borderId="18" xfId="3" applyNumberFormat="1" applyFont="1" applyFill="1" applyBorder="1" applyAlignment="1" applyProtection="1">
      <alignment horizontal="center" vertical="center" wrapText="1"/>
      <protection locked="0"/>
    </xf>
    <xf numFmtId="0" fontId="7" fillId="4" borderId="0" xfId="4" applyFont="1" applyFill="1" applyAlignment="1" applyProtection="1">
      <alignment vertical="center"/>
      <protection locked="0"/>
    </xf>
    <xf numFmtId="0" fontId="3" fillId="4" borderId="15" xfId="5" applyFont="1" applyFill="1" applyBorder="1" applyAlignment="1" applyProtection="1">
      <alignment horizontal="center" vertical="center" wrapText="1"/>
      <protection locked="0"/>
    </xf>
    <xf numFmtId="0" fontId="15" fillId="4" borderId="9" xfId="6" applyFont="1" applyFill="1" applyBorder="1" applyAlignment="1" applyProtection="1">
      <alignment horizontal="center" vertical="center"/>
      <protection locked="0"/>
    </xf>
    <xf numFmtId="0" fontId="13" fillId="4" borderId="9" xfId="1" applyFont="1" applyFill="1" applyBorder="1" applyAlignment="1" applyProtection="1">
      <alignment horizontal="left" vertical="center" wrapText="1"/>
      <protection locked="0"/>
    </xf>
    <xf numFmtId="49" fontId="15" fillId="4" borderId="14" xfId="1" applyNumberFormat="1" applyFont="1" applyFill="1" applyBorder="1" applyAlignment="1" applyProtection="1">
      <alignment horizontal="center" vertical="center" shrinkToFit="1"/>
      <protection locked="0"/>
    </xf>
    <xf numFmtId="0" fontId="15" fillId="4" borderId="9" xfId="1" applyFont="1" applyFill="1" applyBorder="1" applyAlignment="1" applyProtection="1">
      <alignment horizontal="center" vertical="center" wrapText="1"/>
      <protection locked="0"/>
    </xf>
    <xf numFmtId="0" fontId="13" fillId="4" borderId="14" xfId="7" applyFont="1" applyFill="1" applyBorder="1" applyAlignment="1" applyProtection="1">
      <alignment horizontal="left" vertical="center" wrapText="1"/>
      <protection locked="0"/>
    </xf>
    <xf numFmtId="49" fontId="3" fillId="4" borderId="14" xfId="1" applyNumberFormat="1" applyFont="1" applyFill="1" applyBorder="1" applyAlignment="1" applyProtection="1">
      <alignment horizontal="center" vertical="center" shrinkToFit="1"/>
      <protection locked="0"/>
    </xf>
    <xf numFmtId="0" fontId="15" fillId="4" borderId="9" xfId="3" applyFont="1" applyFill="1" applyBorder="1" applyAlignment="1" applyProtection="1">
      <alignment horizontal="center" vertical="center" wrapText="1"/>
      <protection locked="0"/>
    </xf>
    <xf numFmtId="21" fontId="15" fillId="4" borderId="9" xfId="1" applyNumberFormat="1" applyFont="1" applyFill="1" applyBorder="1" applyAlignment="1" applyProtection="1">
      <alignment horizontal="center" vertical="center"/>
      <protection locked="0"/>
    </xf>
    <xf numFmtId="164" fontId="15" fillId="4" borderId="9" xfId="0" applyNumberFormat="1" applyFont="1" applyFill="1" applyBorder="1" applyAlignment="1" applyProtection="1">
      <alignment horizontal="center" vertical="center" wrapText="1"/>
      <protection locked="0"/>
    </xf>
    <xf numFmtId="164" fontId="15" fillId="4" borderId="9" xfId="1" applyNumberFormat="1" applyFont="1" applyFill="1" applyBorder="1" applyAlignment="1" applyProtection="1">
      <alignment horizontal="center" vertical="center"/>
      <protection locked="0"/>
    </xf>
    <xf numFmtId="165" fontId="15" fillId="4" borderId="9" xfId="1" applyNumberFormat="1" applyFont="1" applyFill="1" applyBorder="1" applyAlignment="1" applyProtection="1">
      <alignment horizontal="center" vertical="center"/>
      <protection locked="0"/>
    </xf>
    <xf numFmtId="164" fontId="18" fillId="4" borderId="9" xfId="0" applyNumberFormat="1" applyFont="1" applyFill="1" applyBorder="1" applyAlignment="1" applyProtection="1">
      <alignment horizontal="center" vertical="center"/>
      <protection locked="0"/>
    </xf>
    <xf numFmtId="0" fontId="18" fillId="4" borderId="14" xfId="0" applyNumberFormat="1" applyFont="1" applyFill="1" applyBorder="1" applyAlignment="1" applyProtection="1">
      <alignment horizontal="center" vertical="center"/>
      <protection locked="0"/>
    </xf>
    <xf numFmtId="165" fontId="13" fillId="4" borderId="19" xfId="3" applyNumberFormat="1" applyFont="1" applyFill="1" applyBorder="1" applyAlignment="1" applyProtection="1">
      <alignment horizontal="center" vertical="center" wrapText="1"/>
      <protection locked="0"/>
    </xf>
    <xf numFmtId="14" fontId="13" fillId="0" borderId="23" xfId="6" applyNumberFormat="1" applyFont="1" applyBorder="1" applyAlignment="1" applyProtection="1">
      <alignment horizontal="center"/>
      <protection locked="0"/>
    </xf>
    <xf numFmtId="165" fontId="7" fillId="0" borderId="0" xfId="4" applyNumberFormat="1" applyFont="1" applyAlignment="1" applyProtection="1">
      <alignment vertical="center"/>
      <protection locked="0"/>
    </xf>
    <xf numFmtId="0" fontId="7" fillId="0" borderId="0" xfId="4" applyNumberFormat="1" applyFont="1" applyAlignment="1" applyProtection="1">
      <alignment vertical="center"/>
      <protection locked="0"/>
    </xf>
    <xf numFmtId="0" fontId="22" fillId="0" borderId="0" xfId="4" applyFont="1" applyAlignment="1" applyProtection="1">
      <alignment vertical="center"/>
      <protection locked="0"/>
    </xf>
    <xf numFmtId="0" fontId="7" fillId="0" borderId="0" xfId="4" applyFont="1" applyAlignment="1" applyProtection="1">
      <alignment vertical="center"/>
      <protection locked="0"/>
    </xf>
    <xf numFmtId="0" fontId="24" fillId="5" borderId="0" xfId="0" applyFont="1" applyFill="1" applyAlignment="1">
      <alignment horizontal="right" vertical="center"/>
    </xf>
    <xf numFmtId="0" fontId="23" fillId="5" borderId="0" xfId="0" applyFont="1" applyFill="1" applyAlignment="1">
      <alignment horizontal="center" vertical="center"/>
    </xf>
    <xf numFmtId="0" fontId="24" fillId="5" borderId="0" xfId="0" applyFont="1" applyFill="1" applyAlignment="1">
      <alignment vertical="center"/>
    </xf>
    <xf numFmtId="0" fontId="23" fillId="5" borderId="28" xfId="0" applyFont="1" applyFill="1" applyBorder="1" applyAlignment="1">
      <alignment horizontal="center" vertical="center"/>
    </xf>
    <xf numFmtId="21" fontId="23" fillId="5" borderId="28" xfId="0" applyNumberFormat="1" applyFont="1" applyFill="1" applyBorder="1" applyAlignment="1">
      <alignment horizontal="center" vertical="center"/>
    </xf>
    <xf numFmtId="0" fontId="24" fillId="5" borderId="23" xfId="0" applyFont="1" applyFill="1" applyBorder="1" applyAlignment="1">
      <alignment horizontal="right" vertical="center"/>
    </xf>
    <xf numFmtId="0" fontId="23" fillId="5" borderId="23" xfId="0" applyFont="1" applyFill="1" applyBorder="1" applyAlignment="1">
      <alignment horizontal="center" vertical="center"/>
    </xf>
    <xf numFmtId="0" fontId="24" fillId="5" borderId="23" xfId="0" applyFont="1" applyFill="1" applyBorder="1" applyAlignment="1">
      <alignment vertical="center"/>
    </xf>
    <xf numFmtId="0" fontId="23" fillId="5" borderId="24" xfId="0" applyFont="1" applyFill="1" applyBorder="1" applyAlignment="1">
      <alignment horizontal="center" vertical="center" textRotation="90" wrapText="1"/>
    </xf>
    <xf numFmtId="0" fontId="23" fillId="5" borderId="25" xfId="0" applyFont="1" applyFill="1" applyBorder="1" applyAlignment="1">
      <alignment horizontal="center" vertical="center" textRotation="90" wrapText="1"/>
    </xf>
    <xf numFmtId="0" fontId="23" fillId="5" borderId="26" xfId="0" applyFont="1" applyFill="1" applyBorder="1" applyAlignment="1">
      <alignment horizontal="center" vertical="center" textRotation="90" wrapText="1"/>
    </xf>
    <xf numFmtId="0" fontId="23" fillId="5" borderId="24" xfId="0" applyFont="1" applyFill="1" applyBorder="1" applyAlignment="1">
      <alignment vertical="center" wrapText="1"/>
    </xf>
    <xf numFmtId="0" fontId="23" fillId="5" borderId="25" xfId="0" applyFont="1" applyFill="1" applyBorder="1" applyAlignment="1">
      <alignment vertical="center" wrapText="1"/>
    </xf>
    <xf numFmtId="0" fontId="23" fillId="5" borderId="26" xfId="0" applyFont="1" applyFill="1" applyBorder="1" applyAlignment="1">
      <alignment vertical="center" wrapText="1"/>
    </xf>
    <xf numFmtId="0" fontId="23" fillId="5" borderId="24" xfId="0" applyFont="1" applyFill="1" applyBorder="1" applyAlignment="1">
      <alignment horizontal="center" vertical="center" wrapText="1"/>
    </xf>
    <xf numFmtId="0" fontId="23" fillId="5" borderId="25" xfId="0" applyFont="1" applyFill="1" applyBorder="1" applyAlignment="1">
      <alignment horizontal="center" vertical="center" wrapText="1"/>
    </xf>
    <xf numFmtId="0" fontId="23" fillId="5" borderId="26" xfId="0" applyFont="1" applyFill="1" applyBorder="1" applyAlignment="1">
      <alignment horizontal="center" vertical="center" wrapText="1"/>
    </xf>
    <xf numFmtId="0" fontId="24" fillId="5" borderId="0" xfId="0" applyFont="1" applyFill="1" applyAlignment="1">
      <alignment horizontal="right" vertical="center"/>
    </xf>
    <xf numFmtId="0" fontId="24" fillId="5" borderId="30" xfId="0" applyFont="1" applyFill="1" applyBorder="1" applyAlignment="1">
      <alignment horizontal="right" vertical="center"/>
    </xf>
    <xf numFmtId="0" fontId="23" fillId="5" borderId="0" xfId="0" applyFont="1" applyFill="1" applyAlignment="1">
      <alignment horizontal="center" vertical="center"/>
    </xf>
    <xf numFmtId="0" fontId="23" fillId="5" borderId="6" xfId="0" applyFont="1" applyFill="1" applyBorder="1" applyAlignment="1">
      <alignment horizontal="center" vertical="center"/>
    </xf>
    <xf numFmtId="0" fontId="24" fillId="5" borderId="0" xfId="0" applyFont="1" applyFill="1" applyAlignment="1">
      <alignment vertical="center"/>
    </xf>
    <xf numFmtId="0" fontId="24" fillId="5" borderId="6" xfId="0" applyFont="1" applyFill="1" applyBorder="1" applyAlignment="1">
      <alignment vertical="center"/>
    </xf>
    <xf numFmtId="0" fontId="24" fillId="5" borderId="6" xfId="0" applyFont="1" applyFill="1" applyBorder="1" applyAlignment="1">
      <alignment horizontal="right" vertical="center"/>
    </xf>
    <xf numFmtId="0" fontId="25" fillId="5" borderId="24" xfId="0" applyFont="1" applyFill="1" applyBorder="1" applyAlignment="1">
      <alignment horizontal="center" vertical="center" wrapText="1"/>
    </xf>
    <xf numFmtId="0" fontId="25" fillId="5" borderId="25" xfId="0" applyFont="1" applyFill="1" applyBorder="1" applyAlignment="1">
      <alignment horizontal="center" vertical="center" wrapText="1"/>
    </xf>
    <xf numFmtId="0" fontId="23" fillId="5" borderId="31" xfId="0" applyFont="1" applyFill="1" applyBorder="1" applyAlignment="1">
      <alignment horizontal="center" vertical="center" wrapText="1"/>
    </xf>
    <xf numFmtId="0" fontId="24" fillId="5" borderId="23" xfId="0" applyFont="1" applyFill="1" applyBorder="1" applyAlignment="1">
      <alignment vertical="center"/>
    </xf>
    <xf numFmtId="0" fontId="24" fillId="5" borderId="23" xfId="0" applyFont="1" applyFill="1" applyBorder="1" applyAlignment="1">
      <alignment horizontal="right" vertical="center"/>
    </xf>
    <xf numFmtId="0" fontId="24" fillId="5" borderId="0" xfId="0" applyFont="1" applyFill="1" applyAlignment="1">
      <alignment horizontal="center" vertical="center"/>
    </xf>
    <xf numFmtId="0" fontId="24" fillId="5" borderId="23" xfId="0" applyFont="1" applyFill="1" applyBorder="1" applyAlignment="1">
      <alignment horizontal="center" vertical="center"/>
    </xf>
    <xf numFmtId="0" fontId="23" fillId="5" borderId="28" xfId="0" applyFont="1" applyFill="1" applyBorder="1" applyAlignment="1">
      <alignment horizontal="center" vertical="center"/>
    </xf>
    <xf numFmtId="0" fontId="23" fillId="5" borderId="29" xfId="0" applyFont="1" applyFill="1" applyBorder="1" applyAlignment="1">
      <alignment horizontal="center" vertical="center"/>
    </xf>
    <xf numFmtId="0" fontId="0" fillId="0" borderId="0" xfId="0" applyAlignment="1">
      <alignment vertical="center" wrapText="1"/>
    </xf>
    <xf numFmtId="0" fontId="0" fillId="0" borderId="0" xfId="0" applyAlignment="1">
      <alignment wrapText="1"/>
    </xf>
    <xf numFmtId="0" fontId="24" fillId="5" borderId="28" xfId="0" applyFont="1" applyFill="1" applyBorder="1" applyAlignment="1">
      <alignment horizontal="center" vertical="center" wrapText="1"/>
    </xf>
    <xf numFmtId="0" fontId="26" fillId="5" borderId="28" xfId="0" applyFont="1" applyFill="1" applyBorder="1" applyAlignment="1">
      <alignment horizontal="center" vertical="center" wrapText="1"/>
    </xf>
    <xf numFmtId="0" fontId="24" fillId="0" borderId="29" xfId="0" applyFont="1" applyBorder="1" applyAlignment="1">
      <alignment horizontal="center" vertical="center" wrapText="1"/>
    </xf>
    <xf numFmtId="21" fontId="24" fillId="0" borderId="27" xfId="0" applyNumberFormat="1" applyFont="1" applyBorder="1" applyAlignment="1">
      <alignment horizontal="center" vertical="center"/>
    </xf>
    <xf numFmtId="21" fontId="24" fillId="0" borderId="27" xfId="0" applyNumberFormat="1" applyFont="1" applyBorder="1" applyAlignment="1">
      <alignment horizontal="center" vertical="center" wrapText="1"/>
    </xf>
    <xf numFmtId="0" fontId="24" fillId="0" borderId="27" xfId="0" applyFont="1" applyBorder="1" applyAlignment="1">
      <alignment horizontal="center" vertical="center"/>
    </xf>
    <xf numFmtId="21" fontId="24" fillId="0" borderId="29" xfId="0" applyNumberFormat="1" applyFont="1" applyBorder="1" applyAlignment="1">
      <alignment horizontal="center" vertical="center"/>
    </xf>
    <xf numFmtId="21" fontId="24" fillId="0" borderId="29" xfId="0" applyNumberFormat="1" applyFont="1" applyBorder="1" applyAlignment="1">
      <alignment horizontal="center" vertical="center" wrapText="1"/>
    </xf>
    <xf numFmtId="0" fontId="24" fillId="0" borderId="29" xfId="0" applyFont="1" applyBorder="1" applyAlignment="1">
      <alignment horizontal="center" vertical="center"/>
    </xf>
    <xf numFmtId="21" fontId="24" fillId="0" borderId="29" xfId="0" applyNumberFormat="1" applyFont="1" applyBorder="1" applyAlignment="1">
      <alignment vertical="center"/>
    </xf>
    <xf numFmtId="0" fontId="23" fillId="0" borderId="0" xfId="0" applyFont="1" applyAlignment="1">
      <alignment horizontal="center" vertical="center" wrapText="1"/>
    </xf>
    <xf numFmtId="0" fontId="24" fillId="0" borderId="0" xfId="0" applyFont="1" applyAlignment="1">
      <alignment horizontal="center" vertical="center" wrapText="1"/>
    </xf>
    <xf numFmtId="0" fontId="23" fillId="0" borderId="0" xfId="0" applyFont="1" applyAlignment="1">
      <alignment horizontal="center" vertical="center"/>
    </xf>
    <xf numFmtId="0" fontId="24" fillId="0" borderId="0" xfId="0" applyFont="1" applyAlignment="1">
      <alignment horizontal="center" vertical="center"/>
    </xf>
    <xf numFmtId="14" fontId="23" fillId="0" borderId="23" xfId="0" applyNumberFormat="1" applyFont="1" applyBorder="1" applyAlignment="1">
      <alignment horizontal="center" vertical="center"/>
    </xf>
    <xf numFmtId="0" fontId="23" fillId="0" borderId="23" xfId="0" applyFont="1" applyBorder="1" applyAlignment="1">
      <alignment vertical="center"/>
    </xf>
    <xf numFmtId="0" fontId="24" fillId="5" borderId="32" xfId="0" applyFont="1" applyFill="1" applyBorder="1" applyAlignment="1">
      <alignment horizontal="right" vertical="center"/>
    </xf>
    <xf numFmtId="0" fontId="25" fillId="5" borderId="26" xfId="0" applyFont="1" applyFill="1" applyBorder="1" applyAlignment="1">
      <alignment horizontal="center" vertical="center" wrapText="1"/>
    </xf>
    <xf numFmtId="0" fontId="24" fillId="0" borderId="25" xfId="0" applyFont="1" applyBorder="1" applyAlignment="1">
      <alignment horizontal="center" vertical="center" wrapText="1"/>
    </xf>
    <xf numFmtId="0" fontId="24" fillId="0" borderId="24" xfId="0" applyFont="1" applyBorder="1" applyAlignment="1">
      <alignment horizontal="center" vertical="center" wrapText="1"/>
    </xf>
    <xf numFmtId="0" fontId="24" fillId="0" borderId="31" xfId="0" applyFont="1" applyBorder="1" applyAlignment="1">
      <alignment horizontal="center" vertical="center" wrapText="1"/>
    </xf>
    <xf numFmtId="0" fontId="24" fillId="0" borderId="24" xfId="0" applyFont="1" applyBorder="1" applyAlignment="1">
      <alignment horizontal="center" vertical="center"/>
    </xf>
    <xf numFmtId="0" fontId="24" fillId="0" borderId="25" xfId="0" applyFont="1" applyBorder="1" applyAlignment="1">
      <alignment horizontal="center" vertical="center"/>
    </xf>
    <xf numFmtId="0" fontId="24" fillId="0" borderId="31" xfId="0" applyFont="1" applyBorder="1" applyAlignment="1">
      <alignment horizontal="center" vertical="center"/>
    </xf>
    <xf numFmtId="0" fontId="23" fillId="6" borderId="24" xfId="0" applyFont="1" applyFill="1" applyBorder="1" applyAlignment="1">
      <alignment vertical="center" wrapText="1"/>
    </xf>
    <xf numFmtId="0" fontId="23" fillId="6" borderId="25" xfId="0" applyFont="1" applyFill="1" applyBorder="1" applyAlignment="1">
      <alignment vertical="center" wrapText="1"/>
    </xf>
    <xf numFmtId="0" fontId="23" fillId="6" borderId="31" xfId="0" applyFont="1" applyFill="1" applyBorder="1" applyAlignment="1">
      <alignment vertical="center" wrapText="1"/>
    </xf>
    <xf numFmtId="0" fontId="23" fillId="0" borderId="24" xfId="0" applyFont="1" applyBorder="1" applyAlignment="1">
      <alignment vertical="center" wrapText="1"/>
    </xf>
    <xf numFmtId="0" fontId="23" fillId="0" borderId="25" xfId="0" applyFont="1" applyBorder="1" applyAlignment="1">
      <alignment vertical="center" wrapText="1"/>
    </xf>
    <xf numFmtId="0" fontId="23" fillId="0" borderId="31" xfId="0" applyFont="1" applyBorder="1" applyAlignment="1">
      <alignment vertical="center" wrapText="1"/>
    </xf>
    <xf numFmtId="21" fontId="27" fillId="0" borderId="24" xfId="0" applyNumberFormat="1" applyFont="1" applyBorder="1" applyAlignment="1">
      <alignment horizontal="center" vertical="center"/>
    </xf>
    <xf numFmtId="21" fontId="27" fillId="0" borderId="25" xfId="0" applyNumberFormat="1" applyFont="1" applyBorder="1" applyAlignment="1">
      <alignment horizontal="center" vertical="center"/>
    </xf>
    <xf numFmtId="21" fontId="27" fillId="0" borderId="31" xfId="0" applyNumberFormat="1" applyFont="1" applyBorder="1" applyAlignment="1">
      <alignment horizontal="center" vertical="center"/>
    </xf>
    <xf numFmtId="0" fontId="27" fillId="0" borderId="24" xfId="0" applyFont="1" applyBorder="1" applyAlignment="1">
      <alignment horizontal="center" vertical="center"/>
    </xf>
    <xf numFmtId="0" fontId="27" fillId="0" borderId="25" xfId="0" applyFont="1" applyBorder="1" applyAlignment="1">
      <alignment horizontal="center" vertical="center"/>
    </xf>
    <xf numFmtId="0" fontId="27" fillId="0" borderId="31" xfId="0" applyFont="1" applyBorder="1" applyAlignment="1">
      <alignment horizontal="center" vertical="center"/>
    </xf>
    <xf numFmtId="0" fontId="23" fillId="0" borderId="33" xfId="0" applyFont="1" applyBorder="1" applyAlignment="1">
      <alignment horizontal="center" vertical="center" wrapText="1"/>
    </xf>
    <xf numFmtId="0" fontId="23" fillId="0" borderId="25" xfId="0" applyFont="1" applyBorder="1" applyAlignment="1">
      <alignment horizontal="center" vertical="center" wrapText="1"/>
    </xf>
    <xf numFmtId="0" fontId="23" fillId="0" borderId="31" xfId="0" applyFont="1" applyBorder="1" applyAlignment="1">
      <alignment horizontal="center" vertical="center" wrapText="1"/>
    </xf>
  </cellXfs>
  <cellStyles count="9">
    <cellStyle name="Обычный" xfId="0" builtinId="0"/>
    <cellStyle name="Обычный 2" xfId="1"/>
    <cellStyle name="Обычный 3" xfId="2"/>
    <cellStyle name="Обычный_Выездка технические1" xfId="3"/>
    <cellStyle name="Обычный_Выездка технические1 2" xfId="4"/>
    <cellStyle name="Обычный_Измайлово-2003" xfId="5"/>
    <cellStyle name="Обычный_Лист Microsoft Excel" xfId="6"/>
    <cellStyle name="Обычный_Орел" xfId="7"/>
    <cellStyle name="Стиль 1" xfId="8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g"/><Relationship Id="rId1" Type="http://schemas.openxmlformats.org/officeDocument/2006/relationships/image" Target="../media/image1.jpg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g"/><Relationship Id="rId1" Type="http://schemas.openxmlformats.org/officeDocument/2006/relationships/image" Target="../media/image1.jpg"/></Relationships>
</file>

<file path=xl/drawings/_rels/drawing3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g"/><Relationship Id="rId1" Type="http://schemas.openxmlformats.org/officeDocument/2006/relationships/image" Target="../media/image1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19052</xdr:colOff>
      <xdr:row>0</xdr:row>
      <xdr:rowOff>0</xdr:rowOff>
    </xdr:from>
    <xdr:to>
      <xdr:col>5</xdr:col>
      <xdr:colOff>542926</xdr:colOff>
      <xdr:row>5</xdr:row>
      <xdr:rowOff>123970</xdr:rowOff>
    </xdr:to>
    <xdr:pic>
      <xdr:nvPicPr>
        <xdr:cNvPr id="6" name="Рисунок 5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81027" y="0"/>
          <a:ext cx="2085974" cy="1676545"/>
        </a:xfrm>
        <a:prstGeom prst="rect">
          <a:avLst/>
        </a:prstGeom>
      </xdr:spPr>
    </xdr:pic>
    <xdr:clientData/>
  </xdr:twoCellAnchor>
  <xdr:twoCellAnchor editAs="oneCell">
    <xdr:from>
      <xdr:col>16</xdr:col>
      <xdr:colOff>333375</xdr:colOff>
      <xdr:row>0</xdr:row>
      <xdr:rowOff>0</xdr:rowOff>
    </xdr:from>
    <xdr:to>
      <xdr:col>19</xdr:col>
      <xdr:colOff>38100</xdr:colOff>
      <xdr:row>4</xdr:row>
      <xdr:rowOff>133350</xdr:rowOff>
    </xdr:to>
    <xdr:pic>
      <xdr:nvPicPr>
        <xdr:cNvPr id="2" name="Рисунок 1"/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9001125" y="0"/>
          <a:ext cx="1524000" cy="1485900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19052</xdr:colOff>
      <xdr:row>0</xdr:row>
      <xdr:rowOff>0</xdr:rowOff>
    </xdr:from>
    <xdr:to>
      <xdr:col>5</xdr:col>
      <xdr:colOff>542926</xdr:colOff>
      <xdr:row>5</xdr:row>
      <xdr:rowOff>123970</xdr:rowOff>
    </xdr:to>
    <xdr:pic>
      <xdr:nvPicPr>
        <xdr:cNvPr id="2" name="Рисунок 1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81027" y="0"/>
          <a:ext cx="2085974" cy="1676545"/>
        </a:xfrm>
        <a:prstGeom prst="rect">
          <a:avLst/>
        </a:prstGeom>
      </xdr:spPr>
    </xdr:pic>
    <xdr:clientData/>
  </xdr:twoCellAnchor>
  <xdr:twoCellAnchor editAs="oneCell">
    <xdr:from>
      <xdr:col>16</xdr:col>
      <xdr:colOff>333375</xdr:colOff>
      <xdr:row>0</xdr:row>
      <xdr:rowOff>0</xdr:rowOff>
    </xdr:from>
    <xdr:to>
      <xdr:col>19</xdr:col>
      <xdr:colOff>38100</xdr:colOff>
      <xdr:row>4</xdr:row>
      <xdr:rowOff>133350</xdr:rowOff>
    </xdr:to>
    <xdr:pic>
      <xdr:nvPicPr>
        <xdr:cNvPr id="3" name="Рисунок 2"/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9001125" y="0"/>
          <a:ext cx="1524000" cy="1485900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466726</xdr:colOff>
      <xdr:row>0</xdr:row>
      <xdr:rowOff>0</xdr:rowOff>
    </xdr:from>
    <xdr:to>
      <xdr:col>4</xdr:col>
      <xdr:colOff>428626</xdr:colOff>
      <xdr:row>7</xdr:row>
      <xdr:rowOff>26052</xdr:rowOff>
    </xdr:to>
    <xdr:pic>
      <xdr:nvPicPr>
        <xdr:cNvPr id="4" name="Рисунок 6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6326" y="0"/>
          <a:ext cx="1790700" cy="1921527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13</xdr:col>
      <xdr:colOff>171450</xdr:colOff>
      <xdr:row>0</xdr:row>
      <xdr:rowOff>161925</xdr:rowOff>
    </xdr:from>
    <xdr:to>
      <xdr:col>15</xdr:col>
      <xdr:colOff>476250</xdr:colOff>
      <xdr:row>6</xdr:row>
      <xdr:rowOff>114300</xdr:rowOff>
    </xdr:to>
    <xdr:pic>
      <xdr:nvPicPr>
        <xdr:cNvPr id="5" name="Рисунок 2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96250" y="161925"/>
          <a:ext cx="1524000" cy="157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T43"/>
  <sheetViews>
    <sheetView zoomScaleNormal="100" zoomScaleSheetLayoutView="70" workbookViewId="0">
      <selection sqref="A1:XFD6"/>
    </sheetView>
  </sheetViews>
  <sheetFormatPr defaultRowHeight="12.75" x14ac:dyDescent="0.25"/>
  <cols>
    <col min="1" max="1" width="3.7109375" style="3" customWidth="1"/>
    <col min="2" max="2" width="4.7109375" style="3" customWidth="1"/>
    <col min="3" max="3" width="23.42578125" style="3" customWidth="1"/>
    <col min="4" max="4" width="7.7109375" style="3" hidden="1" customWidth="1"/>
    <col min="5" max="5" width="4.7109375" style="3" hidden="1" customWidth="1"/>
    <col min="6" max="6" width="25.5703125" style="3" customWidth="1"/>
    <col min="7" max="7" width="8.42578125" style="3" hidden="1" customWidth="1"/>
    <col min="8" max="8" width="0.140625" style="3" customWidth="1"/>
    <col min="9" max="9" width="8.42578125" style="3" customWidth="1"/>
    <col min="10" max="10" width="3.7109375" style="3" customWidth="1"/>
    <col min="11" max="11" width="9.7109375" style="3" customWidth="1"/>
    <col min="12" max="13" width="10.7109375" style="3" customWidth="1"/>
    <col min="14" max="16" width="9.7109375" style="3" customWidth="1"/>
    <col min="17" max="17" width="9.7109375" style="42" customWidth="1"/>
    <col min="18" max="18" width="9.7109375" style="3" customWidth="1"/>
    <col min="19" max="19" width="7.85546875" style="45" customWidth="1"/>
    <col min="20" max="20" width="11.42578125" style="42" customWidth="1"/>
    <col min="21" max="16384" width="9.140625" style="3"/>
  </cols>
  <sheetData>
    <row r="1" spans="1:20" s="2" customFormat="1" ht="45" customHeight="1" x14ac:dyDescent="0.25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39"/>
      <c r="R1" s="1"/>
      <c r="S1" s="44"/>
      <c r="T1" s="43"/>
    </row>
    <row r="2" spans="1:20" ht="30" customHeight="1" x14ac:dyDescent="0.25">
      <c r="A2" s="80" t="s">
        <v>44</v>
      </c>
      <c r="B2" s="80"/>
      <c r="C2" s="81"/>
      <c r="D2" s="81"/>
      <c r="E2" s="81"/>
      <c r="F2" s="81"/>
      <c r="G2" s="81"/>
      <c r="H2" s="81"/>
      <c r="I2" s="81"/>
      <c r="J2" s="81"/>
      <c r="K2" s="81"/>
      <c r="L2" s="81"/>
      <c r="M2" s="81"/>
      <c r="N2" s="81"/>
      <c r="O2" s="81"/>
      <c r="P2" s="81"/>
      <c r="Q2" s="81"/>
      <c r="R2" s="81"/>
      <c r="S2" s="81"/>
      <c r="T2" s="81"/>
    </row>
    <row r="3" spans="1:20" s="4" customFormat="1" ht="15.95" customHeight="1" x14ac:dyDescent="0.25">
      <c r="A3" s="82" t="s">
        <v>0</v>
      </c>
      <c r="B3" s="82"/>
      <c r="C3" s="82"/>
      <c r="D3" s="82"/>
      <c r="E3" s="82"/>
      <c r="F3" s="82"/>
      <c r="G3" s="82"/>
      <c r="H3" s="82"/>
      <c r="I3" s="82"/>
      <c r="J3" s="82"/>
      <c r="K3" s="82"/>
      <c r="L3" s="82"/>
      <c r="M3" s="82"/>
      <c r="N3" s="82"/>
      <c r="O3" s="82"/>
      <c r="P3" s="82"/>
      <c r="Q3" s="82"/>
      <c r="R3" s="82"/>
      <c r="S3" s="82"/>
      <c r="T3" s="82"/>
    </row>
    <row r="4" spans="1:20" s="5" customFormat="1" ht="15.95" customHeight="1" x14ac:dyDescent="0.25">
      <c r="A4" s="83" t="s">
        <v>1</v>
      </c>
      <c r="B4" s="83"/>
      <c r="C4" s="83"/>
      <c r="D4" s="83"/>
      <c r="E4" s="83"/>
      <c r="F4" s="83"/>
      <c r="G4" s="83"/>
      <c r="H4" s="83"/>
      <c r="I4" s="83"/>
      <c r="J4" s="83"/>
      <c r="K4" s="83"/>
      <c r="L4" s="83"/>
      <c r="M4" s="83"/>
      <c r="N4" s="83"/>
      <c r="O4" s="83"/>
      <c r="P4" s="83"/>
      <c r="Q4" s="83"/>
      <c r="R4" s="83"/>
      <c r="S4" s="83"/>
      <c r="T4" s="83"/>
    </row>
    <row r="5" spans="1:20" s="6" customFormat="1" ht="15.95" customHeight="1" x14ac:dyDescent="0.25">
      <c r="A5" s="84" t="s">
        <v>25</v>
      </c>
      <c r="B5" s="84"/>
      <c r="C5" s="84"/>
      <c r="D5" s="84"/>
      <c r="E5" s="84"/>
      <c r="F5" s="84"/>
      <c r="G5" s="84"/>
      <c r="H5" s="84"/>
      <c r="I5" s="84"/>
      <c r="J5" s="84"/>
      <c r="K5" s="84"/>
      <c r="L5" s="84"/>
      <c r="M5" s="84"/>
      <c r="N5" s="84"/>
      <c r="O5" s="84"/>
      <c r="P5" s="84"/>
      <c r="Q5" s="84"/>
      <c r="R5" s="84"/>
      <c r="S5" s="84"/>
      <c r="T5" s="84"/>
    </row>
    <row r="6" spans="1:20" s="11" customFormat="1" ht="15" customHeight="1" thickBot="1" x14ac:dyDescent="0.3">
      <c r="A6" s="7"/>
      <c r="B6" s="8"/>
      <c r="C6" s="9"/>
      <c r="D6" s="9"/>
      <c r="E6" s="9"/>
      <c r="F6" s="9"/>
      <c r="G6" s="9"/>
      <c r="H6" s="10"/>
      <c r="I6" s="153">
        <v>41706</v>
      </c>
      <c r="J6" s="57"/>
      <c r="K6" s="57"/>
      <c r="L6" s="57"/>
      <c r="M6" s="100" t="s">
        <v>31</v>
      </c>
      <c r="N6" s="101"/>
      <c r="O6" s="101"/>
      <c r="P6" s="101"/>
      <c r="Q6" s="101"/>
      <c r="R6" s="101"/>
      <c r="S6" s="101"/>
      <c r="T6" s="101"/>
    </row>
    <row r="7" spans="1:20" s="12" customFormat="1" ht="15" x14ac:dyDescent="0.25">
      <c r="A7" s="102" t="s">
        <v>9</v>
      </c>
      <c r="B7" s="105" t="s">
        <v>8</v>
      </c>
      <c r="C7" s="88" t="s">
        <v>22</v>
      </c>
      <c r="D7" s="96" t="s">
        <v>10</v>
      </c>
      <c r="E7" s="85" t="s">
        <v>11</v>
      </c>
      <c r="F7" s="88" t="s">
        <v>24</v>
      </c>
      <c r="G7" s="96"/>
      <c r="H7" s="96" t="s">
        <v>12</v>
      </c>
      <c r="I7" s="96" t="s">
        <v>23</v>
      </c>
      <c r="J7" s="85" t="s">
        <v>2</v>
      </c>
      <c r="K7" s="18" t="s">
        <v>20</v>
      </c>
      <c r="L7" s="19">
        <v>10</v>
      </c>
      <c r="M7" s="20" t="s">
        <v>5</v>
      </c>
      <c r="N7" s="99" t="s">
        <v>19</v>
      </c>
      <c r="O7" s="99"/>
      <c r="P7" s="20">
        <v>1</v>
      </c>
      <c r="Q7" s="40" t="s">
        <v>6</v>
      </c>
      <c r="R7" s="21">
        <v>2.7777777777777776E-2</v>
      </c>
      <c r="S7" s="91" t="s">
        <v>26</v>
      </c>
      <c r="T7" s="93" t="s">
        <v>27</v>
      </c>
    </row>
    <row r="8" spans="1:20" s="12" customFormat="1" ht="15" x14ac:dyDescent="0.25">
      <c r="A8" s="103"/>
      <c r="B8" s="106"/>
      <c r="C8" s="89"/>
      <c r="D8" s="97"/>
      <c r="E8" s="86"/>
      <c r="F8" s="89"/>
      <c r="G8" s="97"/>
      <c r="H8" s="97"/>
      <c r="I8" s="97"/>
      <c r="J8" s="86"/>
      <c r="K8" s="15" t="s">
        <v>21</v>
      </c>
      <c r="L8" s="14">
        <v>10</v>
      </c>
      <c r="M8" s="16" t="s">
        <v>5</v>
      </c>
      <c r="N8" s="17"/>
      <c r="O8" s="17"/>
      <c r="P8" s="16"/>
      <c r="Q8" s="41"/>
      <c r="R8" s="35"/>
      <c r="S8" s="92"/>
      <c r="T8" s="94"/>
    </row>
    <row r="9" spans="1:20" s="12" customFormat="1" ht="23.25" thickBot="1" x14ac:dyDescent="0.3">
      <c r="A9" s="104"/>
      <c r="B9" s="107"/>
      <c r="C9" s="90"/>
      <c r="D9" s="98"/>
      <c r="E9" s="87"/>
      <c r="F9" s="90"/>
      <c r="G9" s="98"/>
      <c r="H9" s="98"/>
      <c r="I9" s="98"/>
      <c r="J9" s="87"/>
      <c r="K9" s="30" t="s">
        <v>14</v>
      </c>
      <c r="L9" s="31" t="s">
        <v>15</v>
      </c>
      <c r="M9" s="32" t="s">
        <v>16</v>
      </c>
      <c r="N9" s="32" t="s">
        <v>17</v>
      </c>
      <c r="O9" s="32" t="s">
        <v>7</v>
      </c>
      <c r="P9" s="37" t="s">
        <v>3</v>
      </c>
      <c r="Q9" s="37" t="s">
        <v>4</v>
      </c>
      <c r="R9" s="33" t="s">
        <v>18</v>
      </c>
      <c r="S9" s="92"/>
      <c r="T9" s="95"/>
    </row>
    <row r="10" spans="1:20" s="13" customFormat="1" ht="12.75" customHeight="1" x14ac:dyDescent="0.25">
      <c r="A10" s="68">
        <v>1</v>
      </c>
      <c r="B10" s="70" t="s">
        <v>45</v>
      </c>
      <c r="C10" s="72" t="s">
        <v>46</v>
      </c>
      <c r="D10" s="74"/>
      <c r="E10" s="54"/>
      <c r="F10" s="76" t="s">
        <v>47</v>
      </c>
      <c r="G10" s="78"/>
      <c r="H10" s="54"/>
      <c r="I10" s="54">
        <v>10</v>
      </c>
      <c r="J10" s="51">
        <v>1</v>
      </c>
      <c r="K10" s="23">
        <v>0.47916666666666669</v>
      </c>
      <c r="L10" s="24">
        <v>0.50891203703703702</v>
      </c>
      <c r="M10" s="23">
        <v>0.52164351851851853</v>
      </c>
      <c r="N10" s="23">
        <f>M10-L10</f>
        <v>1.273148148148151E-2</v>
      </c>
      <c r="O10" s="25">
        <f>L10-K10</f>
        <v>2.9745370370370339E-2</v>
      </c>
      <c r="P10" s="46">
        <f>$L$7/O10/24</f>
        <v>14.007782101167329</v>
      </c>
      <c r="Q10" s="66">
        <f t="shared" ref="Q10" si="0">(P10+P11)/2</f>
        <v>14.11851555651252</v>
      </c>
      <c r="R10" s="62">
        <f>SUM(O10:O11)</f>
        <v>5.9027777777777735E-2</v>
      </c>
      <c r="S10" s="58">
        <v>40</v>
      </c>
      <c r="T10" s="60">
        <f t="shared" ref="T10" si="1">(Q10*2-I10)*100/S10</f>
        <v>45.5925777825626</v>
      </c>
    </row>
    <row r="11" spans="1:20" ht="13.5" thickBot="1" x14ac:dyDescent="0.3">
      <c r="A11" s="69"/>
      <c r="B11" s="71"/>
      <c r="C11" s="73"/>
      <c r="D11" s="75"/>
      <c r="E11" s="55"/>
      <c r="F11" s="77"/>
      <c r="G11" s="79"/>
      <c r="H11" s="55"/>
      <c r="I11" s="55"/>
      <c r="J11" s="52">
        <v>2</v>
      </c>
      <c r="K11" s="27">
        <f>M10+$R$7</f>
        <v>0.54942129629629632</v>
      </c>
      <c r="L11" s="34">
        <v>0.57870370370370372</v>
      </c>
      <c r="M11" s="27">
        <v>0.59930555555555554</v>
      </c>
      <c r="N11" s="27">
        <f>M11-L11</f>
        <v>2.0601851851851816E-2</v>
      </c>
      <c r="O11" s="28">
        <f>L11-K11</f>
        <v>2.9282407407407396E-2</v>
      </c>
      <c r="P11" s="47">
        <f>$L$8/O11/24</f>
        <v>14.229249011857712</v>
      </c>
      <c r="Q11" s="67"/>
      <c r="R11" s="63"/>
      <c r="S11" s="59"/>
      <c r="T11" s="61"/>
    </row>
    <row r="12" spans="1:20" s="53" customFormat="1" thickBot="1" x14ac:dyDescent="0.3">
      <c r="A12" s="110">
        <v>2</v>
      </c>
      <c r="B12" s="112">
        <v>39</v>
      </c>
      <c r="C12" s="114" t="s">
        <v>39</v>
      </c>
      <c r="D12" s="74"/>
      <c r="E12" s="108"/>
      <c r="F12" s="76" t="s">
        <v>48</v>
      </c>
      <c r="G12" s="78"/>
      <c r="H12" s="108"/>
      <c r="I12" s="108">
        <v>10</v>
      </c>
      <c r="J12" s="51">
        <v>1</v>
      </c>
      <c r="K12" s="23">
        <v>0.47916666666666669</v>
      </c>
      <c r="L12" s="24">
        <v>0.50892361111111117</v>
      </c>
      <c r="M12" s="23">
        <v>0.52164351851851853</v>
      </c>
      <c r="N12" s="23">
        <f t="shared" ref="N12:N15" si="2">M12-L12</f>
        <v>1.271990740740736E-2</v>
      </c>
      <c r="O12" s="25">
        <f t="shared" ref="O12:O15" si="3">L12-K12</f>
        <v>2.9756944444444489E-2</v>
      </c>
      <c r="P12" s="47">
        <f>$L$7/O12/24</f>
        <v>14.002333722287027</v>
      </c>
      <c r="Q12" s="117">
        <f>(P12+P13)/2</f>
        <v>14.118604583563464</v>
      </c>
      <c r="R12" s="119">
        <f>SUM(O12:O13)</f>
        <v>5.9027777777777735E-2</v>
      </c>
      <c r="S12" s="58">
        <v>46</v>
      </c>
      <c r="T12" s="60">
        <f>(Q12*2-I12)*100/S12</f>
        <v>39.646106885058536</v>
      </c>
    </row>
    <row r="13" spans="1:20" s="29" customFormat="1" ht="13.5" thickBot="1" x14ac:dyDescent="0.3">
      <c r="A13" s="111"/>
      <c r="B13" s="113"/>
      <c r="C13" s="115"/>
      <c r="D13" s="75"/>
      <c r="E13" s="109"/>
      <c r="F13" s="77"/>
      <c r="G13" s="116"/>
      <c r="H13" s="109"/>
      <c r="I13" s="109"/>
      <c r="J13" s="52">
        <v>2</v>
      </c>
      <c r="K13" s="27">
        <f>M12+$R$7</f>
        <v>0.54942129629629632</v>
      </c>
      <c r="L13" s="34">
        <v>0.57869212962962957</v>
      </c>
      <c r="M13" s="27">
        <v>0.59930555555555554</v>
      </c>
      <c r="N13" s="27">
        <f t="shared" si="2"/>
        <v>2.0613425925925966E-2</v>
      </c>
      <c r="O13" s="28">
        <f t="shared" si="3"/>
        <v>2.9270833333333246E-2</v>
      </c>
      <c r="P13" s="47">
        <f>$L$8/O13/24</f>
        <v>14.234875444839901</v>
      </c>
      <c r="Q13" s="118"/>
      <c r="R13" s="120"/>
      <c r="S13" s="59"/>
      <c r="T13" s="61"/>
    </row>
    <row r="14" spans="1:20" s="29" customFormat="1" ht="13.5" thickBot="1" x14ac:dyDescent="0.3">
      <c r="A14" s="68">
        <v>3</v>
      </c>
      <c r="B14" s="70">
        <v>8</v>
      </c>
      <c r="C14" s="72" t="s">
        <v>43</v>
      </c>
      <c r="D14" s="74"/>
      <c r="E14" s="54"/>
      <c r="F14" s="76" t="s">
        <v>49</v>
      </c>
      <c r="G14" s="78"/>
      <c r="H14" s="54"/>
      <c r="I14" s="54">
        <v>10</v>
      </c>
      <c r="J14" s="51">
        <v>1</v>
      </c>
      <c r="K14" s="23">
        <v>0.48125000000000001</v>
      </c>
      <c r="L14" s="24">
        <v>0.51053240740740746</v>
      </c>
      <c r="M14" s="23">
        <v>0.52349537037037031</v>
      </c>
      <c r="N14" s="23">
        <f t="shared" si="2"/>
        <v>1.2962962962962843E-2</v>
      </c>
      <c r="O14" s="25">
        <f t="shared" si="3"/>
        <v>2.9282407407407451E-2</v>
      </c>
      <c r="P14" s="47">
        <f>$L$7/O14/24</f>
        <v>14.229249011857688</v>
      </c>
      <c r="Q14" s="66">
        <f>(P14+P15)/2</f>
        <v>14.4916736862567</v>
      </c>
      <c r="R14" s="62">
        <f>SUM(O14:O15)</f>
        <v>5.752314814814824E-2</v>
      </c>
      <c r="S14" s="58">
        <v>42</v>
      </c>
      <c r="T14" s="60">
        <f t="shared" ref="T14" si="4">(Q14*2-I14)*100/S14</f>
        <v>45.1984461250319</v>
      </c>
    </row>
    <row r="15" spans="1:20" s="29" customFormat="1" ht="13.5" thickBot="1" x14ac:dyDescent="0.3">
      <c r="A15" s="69"/>
      <c r="B15" s="71"/>
      <c r="C15" s="73"/>
      <c r="D15" s="75"/>
      <c r="E15" s="55"/>
      <c r="F15" s="77"/>
      <c r="G15" s="79"/>
      <c r="H15" s="55"/>
      <c r="I15" s="55"/>
      <c r="J15" s="52">
        <v>2</v>
      </c>
      <c r="K15" s="27">
        <f>M14+$R$7</f>
        <v>0.5512731481481481</v>
      </c>
      <c r="L15" s="34">
        <v>0.57951388888888888</v>
      </c>
      <c r="M15" s="27">
        <v>0.59863425925925928</v>
      </c>
      <c r="N15" s="27">
        <f t="shared" si="2"/>
        <v>1.9120370370370399E-2</v>
      </c>
      <c r="O15" s="28">
        <f t="shared" si="3"/>
        <v>2.8240740740740788E-2</v>
      </c>
      <c r="P15" s="47">
        <f>$L$8/O15/24</f>
        <v>14.754098360655712</v>
      </c>
      <c r="Q15" s="67"/>
      <c r="R15" s="63"/>
      <c r="S15" s="59"/>
      <c r="T15" s="61"/>
    </row>
    <row r="16" spans="1:20" s="29" customFormat="1" x14ac:dyDescent="0.25">
      <c r="A16" s="68">
        <v>4</v>
      </c>
      <c r="B16" s="70">
        <v>17</v>
      </c>
      <c r="C16" s="72" t="s">
        <v>50</v>
      </c>
      <c r="D16" s="74"/>
      <c r="E16" s="54"/>
      <c r="F16" s="76" t="s">
        <v>51</v>
      </c>
      <c r="G16" s="78"/>
      <c r="H16" s="54"/>
      <c r="I16" s="54">
        <v>10</v>
      </c>
      <c r="J16" s="51">
        <v>1</v>
      </c>
      <c r="K16" s="23">
        <v>0.48125000000000001</v>
      </c>
      <c r="L16" s="24">
        <v>0.51052083333333331</v>
      </c>
      <c r="M16" s="23">
        <v>0.52349537037037031</v>
      </c>
      <c r="N16" s="23">
        <f t="shared" ref="N16:N25" si="5">M16-L16</f>
        <v>1.2974537037036993E-2</v>
      </c>
      <c r="O16" s="25">
        <f t="shared" ref="O16:O25" si="6">L16-K16</f>
        <v>2.9270833333333302E-2</v>
      </c>
      <c r="P16" s="46">
        <f>$L$7/O16/24</f>
        <v>14.234875444839872</v>
      </c>
      <c r="Q16" s="66">
        <f t="shared" ref="Q16" si="7">(P16+P17)/2</f>
        <v>14.497511523157922</v>
      </c>
      <c r="R16" s="62">
        <f>SUM(O16:O17)</f>
        <v>5.7500000000000051E-2</v>
      </c>
      <c r="S16" s="58">
        <v>54</v>
      </c>
      <c r="T16" s="60">
        <f t="shared" ref="T16" si="8">(Q16*2-I16)*100/S16</f>
        <v>35.175968604288599</v>
      </c>
    </row>
    <row r="17" spans="1:20" s="29" customFormat="1" ht="13.5" thickBot="1" x14ac:dyDescent="0.3">
      <c r="A17" s="69"/>
      <c r="B17" s="71"/>
      <c r="C17" s="73"/>
      <c r="D17" s="75"/>
      <c r="E17" s="55"/>
      <c r="F17" s="77"/>
      <c r="G17" s="79"/>
      <c r="H17" s="55"/>
      <c r="I17" s="55"/>
      <c r="J17" s="52">
        <v>2</v>
      </c>
      <c r="K17" s="27">
        <f>M16+$R$7</f>
        <v>0.5512731481481481</v>
      </c>
      <c r="L17" s="34">
        <v>0.57950231481481485</v>
      </c>
      <c r="M17" s="27">
        <v>0.59863425925925928</v>
      </c>
      <c r="N17" s="27">
        <f t="shared" si="5"/>
        <v>1.9131944444444438E-2</v>
      </c>
      <c r="O17" s="28">
        <f t="shared" si="6"/>
        <v>2.822916666666675E-2</v>
      </c>
      <c r="P17" s="47">
        <f>$L$8/O17/24</f>
        <v>14.760147601475971</v>
      </c>
      <c r="Q17" s="67"/>
      <c r="R17" s="63"/>
      <c r="S17" s="59"/>
      <c r="T17" s="61"/>
    </row>
    <row r="18" spans="1:20" s="53" customFormat="1" ht="12" x14ac:dyDescent="0.25">
      <c r="A18" s="68">
        <v>5</v>
      </c>
      <c r="B18" s="70">
        <v>22</v>
      </c>
      <c r="C18" s="72" t="s">
        <v>52</v>
      </c>
      <c r="D18" s="74"/>
      <c r="E18" s="54"/>
      <c r="F18" s="76" t="s">
        <v>53</v>
      </c>
      <c r="G18" s="78"/>
      <c r="H18" s="54"/>
      <c r="I18" s="54">
        <v>10</v>
      </c>
      <c r="J18" s="51">
        <v>1</v>
      </c>
      <c r="K18" s="23">
        <v>0.48333333333333334</v>
      </c>
      <c r="L18" s="24">
        <v>0.5160069444444445</v>
      </c>
      <c r="M18" s="23">
        <v>0.52364583333333337</v>
      </c>
      <c r="N18" s="23">
        <f t="shared" si="5"/>
        <v>7.6388888888888618E-3</v>
      </c>
      <c r="O18" s="25">
        <f t="shared" si="6"/>
        <v>3.2673611111111167E-2</v>
      </c>
      <c r="P18" s="46">
        <f>$L$7/O18/24</f>
        <v>12.752391073326228</v>
      </c>
      <c r="Q18" s="66">
        <f t="shared" ref="Q18" si="9">(P18+P19)/2</f>
        <v>13.805002800385777</v>
      </c>
      <c r="R18" s="62">
        <f>SUM(O18:O19)</f>
        <v>6.0717592592592629E-2</v>
      </c>
      <c r="S18" s="58">
        <v>42</v>
      </c>
      <c r="T18" s="60">
        <f t="shared" ref="T18" si="10">(Q18*2-I18)*100/S18</f>
        <v>41.928584763741796</v>
      </c>
    </row>
    <row r="19" spans="1:20" s="29" customFormat="1" ht="13.5" thickBot="1" x14ac:dyDescent="0.3">
      <c r="A19" s="69"/>
      <c r="B19" s="71"/>
      <c r="C19" s="73"/>
      <c r="D19" s="75"/>
      <c r="E19" s="55"/>
      <c r="F19" s="77"/>
      <c r="G19" s="79"/>
      <c r="H19" s="55"/>
      <c r="I19" s="55"/>
      <c r="J19" s="52">
        <v>2</v>
      </c>
      <c r="K19" s="27">
        <v>0.55142361111111116</v>
      </c>
      <c r="L19" s="34">
        <v>0.57946759259259262</v>
      </c>
      <c r="M19" s="27">
        <v>0.5814583333333333</v>
      </c>
      <c r="N19" s="27">
        <f t="shared" si="5"/>
        <v>1.9907407407406819E-3</v>
      </c>
      <c r="O19" s="28">
        <f t="shared" si="6"/>
        <v>2.8043981481481461E-2</v>
      </c>
      <c r="P19" s="47">
        <f>$L$8/O19/24</f>
        <v>14.857614527445326</v>
      </c>
      <c r="Q19" s="67"/>
      <c r="R19" s="63"/>
      <c r="S19" s="59"/>
      <c r="T19" s="61"/>
    </row>
    <row r="20" spans="1:20" s="53" customFormat="1" ht="12" x14ac:dyDescent="0.25">
      <c r="A20" s="68">
        <v>6</v>
      </c>
      <c r="B20" s="70">
        <v>40</v>
      </c>
      <c r="C20" s="72" t="s">
        <v>55</v>
      </c>
      <c r="D20" s="74"/>
      <c r="E20" s="54"/>
      <c r="F20" s="76" t="s">
        <v>54</v>
      </c>
      <c r="G20" s="78"/>
      <c r="H20" s="54"/>
      <c r="I20" s="54">
        <v>10</v>
      </c>
      <c r="J20" s="51">
        <v>1</v>
      </c>
      <c r="K20" s="23">
        <v>0.48333333333333334</v>
      </c>
      <c r="L20" s="24">
        <v>0.516087962962963</v>
      </c>
      <c r="M20" s="23">
        <v>0.52366898148148155</v>
      </c>
      <c r="N20" s="23">
        <f t="shared" si="5"/>
        <v>7.5810185185185563E-3</v>
      </c>
      <c r="O20" s="25">
        <f t="shared" si="6"/>
        <v>3.2754629629629661E-2</v>
      </c>
      <c r="P20" s="46">
        <f>$L$7/O20/24</f>
        <v>12.720848056537092</v>
      </c>
      <c r="Q20" s="66">
        <f t="shared" ref="Q20" si="11">(P20+P21)/2</f>
        <v>13.798440557194173</v>
      </c>
      <c r="R20" s="62">
        <f>SUM(O20:O21)</f>
        <v>6.0763888888888895E-2</v>
      </c>
      <c r="S20" s="58">
        <v>46</v>
      </c>
      <c r="T20" s="60">
        <f t="shared" ref="T20" si="12">(Q20*2-I20)*100/S20</f>
        <v>38.254089379105096</v>
      </c>
    </row>
    <row r="21" spans="1:20" s="29" customFormat="1" ht="13.5" thickBot="1" x14ac:dyDescent="0.3">
      <c r="A21" s="69"/>
      <c r="B21" s="71"/>
      <c r="C21" s="73"/>
      <c r="D21" s="75"/>
      <c r="E21" s="55"/>
      <c r="F21" s="77"/>
      <c r="G21" s="79"/>
      <c r="H21" s="55"/>
      <c r="I21" s="55"/>
      <c r="J21" s="52">
        <v>2</v>
      </c>
      <c r="K21" s="27">
        <v>0.55142361111111116</v>
      </c>
      <c r="L21" s="34">
        <v>0.57943287037037039</v>
      </c>
      <c r="M21" s="27">
        <v>0.5814583333333333</v>
      </c>
      <c r="N21" s="27">
        <f t="shared" si="5"/>
        <v>2.0254629629629095E-3</v>
      </c>
      <c r="O21" s="28">
        <f t="shared" si="6"/>
        <v>2.8009259259259234E-2</v>
      </c>
      <c r="P21" s="47">
        <f>$L$8/O21/24</f>
        <v>14.876033057851252</v>
      </c>
      <c r="Q21" s="67"/>
      <c r="R21" s="63"/>
      <c r="S21" s="59"/>
      <c r="T21" s="61"/>
    </row>
    <row r="22" spans="1:20" s="29" customFormat="1" x14ac:dyDescent="0.25">
      <c r="A22" s="68">
        <v>7</v>
      </c>
      <c r="B22" s="70">
        <v>38</v>
      </c>
      <c r="C22" s="72" t="s">
        <v>56</v>
      </c>
      <c r="D22" s="74"/>
      <c r="E22" s="54"/>
      <c r="F22" s="76" t="s">
        <v>57</v>
      </c>
      <c r="G22" s="78"/>
      <c r="H22" s="54"/>
      <c r="I22" s="54">
        <v>10</v>
      </c>
      <c r="J22" s="51">
        <v>1</v>
      </c>
      <c r="K22" s="23">
        <v>0.48541666666666666</v>
      </c>
      <c r="L22" s="24">
        <v>0.51322916666666674</v>
      </c>
      <c r="M22" s="23">
        <v>0.52685185185185179</v>
      </c>
      <c r="N22" s="23">
        <f t="shared" si="5"/>
        <v>1.3622685185185057E-2</v>
      </c>
      <c r="O22" s="25">
        <f t="shared" si="6"/>
        <v>2.7812500000000073E-2</v>
      </c>
      <c r="P22" s="46">
        <f>$L$7/O22/24</f>
        <v>14.981273408239661</v>
      </c>
      <c r="Q22" s="66">
        <f t="shared" ref="Q22" si="13">(P22+P23)/2</f>
        <v>14.922511188017431</v>
      </c>
      <c r="R22" s="62">
        <f>SUM(O22:O23)</f>
        <v>5.5844907407407496E-2</v>
      </c>
      <c r="S22" s="58">
        <v>44</v>
      </c>
      <c r="T22" s="60">
        <f t="shared" ref="T22" si="14">(Q22*2-I22)*100/S22</f>
        <v>45.102323581897416</v>
      </c>
    </row>
    <row r="23" spans="1:20" s="29" customFormat="1" ht="13.5" thickBot="1" x14ac:dyDescent="0.3">
      <c r="A23" s="69"/>
      <c r="B23" s="71"/>
      <c r="C23" s="73"/>
      <c r="D23" s="75"/>
      <c r="E23" s="55"/>
      <c r="F23" s="77"/>
      <c r="G23" s="79"/>
      <c r="H23" s="55"/>
      <c r="I23" s="55"/>
      <c r="J23" s="52">
        <v>2</v>
      </c>
      <c r="K23" s="27">
        <v>0.54074074074074074</v>
      </c>
      <c r="L23" s="34">
        <v>0.56877314814814817</v>
      </c>
      <c r="M23" s="27">
        <v>0.58716435185185178</v>
      </c>
      <c r="N23" s="27">
        <f t="shared" si="5"/>
        <v>1.8391203703703618E-2</v>
      </c>
      <c r="O23" s="28">
        <f t="shared" si="6"/>
        <v>2.8032407407407423E-2</v>
      </c>
      <c r="P23" s="47">
        <f>$L$8/O23/24</f>
        <v>14.863748967795203</v>
      </c>
      <c r="Q23" s="67"/>
      <c r="R23" s="63"/>
      <c r="S23" s="59"/>
      <c r="T23" s="61"/>
    </row>
    <row r="24" spans="1:20" x14ac:dyDescent="0.25">
      <c r="A24" s="68">
        <v>8</v>
      </c>
      <c r="B24" s="70">
        <v>18</v>
      </c>
      <c r="C24" s="72" t="s">
        <v>58</v>
      </c>
      <c r="D24" s="74"/>
      <c r="E24" s="54"/>
      <c r="F24" s="76" t="s">
        <v>59</v>
      </c>
      <c r="G24" s="78"/>
      <c r="H24" s="54"/>
      <c r="I24" s="54">
        <v>10</v>
      </c>
      <c r="J24" s="22">
        <v>1</v>
      </c>
      <c r="K24" s="23">
        <v>0.48749999999999999</v>
      </c>
      <c r="L24" s="24">
        <v>0.51564814814814819</v>
      </c>
      <c r="M24" s="23">
        <v>0.52777777777777779</v>
      </c>
      <c r="N24" s="23">
        <f t="shared" si="5"/>
        <v>1.2129629629629601E-2</v>
      </c>
      <c r="O24" s="25">
        <f t="shared" si="6"/>
        <v>2.81481481481482E-2</v>
      </c>
      <c r="P24" s="38">
        <f>$L$7/O24/24</f>
        <v>14.802631578947341</v>
      </c>
      <c r="Q24" s="66">
        <f t="shared" ref="Q24" si="15">(P24+P25)/2</f>
        <v>14.857819517725545</v>
      </c>
      <c r="R24" s="62">
        <f>SUM(O24:O25)</f>
        <v>5.6087962962962978E-2</v>
      </c>
      <c r="S24" s="58">
        <v>64</v>
      </c>
      <c r="T24" s="64">
        <f t="shared" ref="T24" si="16">(Q24*2-I24)*100/S24</f>
        <v>30.805685992892329</v>
      </c>
    </row>
    <row r="25" spans="1:20" ht="13.5" thickBot="1" x14ac:dyDescent="0.3">
      <c r="A25" s="69"/>
      <c r="B25" s="71"/>
      <c r="C25" s="73"/>
      <c r="D25" s="75"/>
      <c r="E25" s="55"/>
      <c r="F25" s="77"/>
      <c r="G25" s="79"/>
      <c r="H25" s="55"/>
      <c r="I25" s="55"/>
      <c r="J25" s="26">
        <v>2</v>
      </c>
      <c r="K25" s="27">
        <f>M24+$R$7</f>
        <v>0.55555555555555558</v>
      </c>
      <c r="L25" s="34">
        <v>0.58349537037037036</v>
      </c>
      <c r="M25" s="27">
        <v>0.60046296296296298</v>
      </c>
      <c r="N25" s="27">
        <f t="shared" si="5"/>
        <v>1.6967592592592617E-2</v>
      </c>
      <c r="O25" s="28">
        <f t="shared" si="6"/>
        <v>2.7939814814814778E-2</v>
      </c>
      <c r="P25" s="36">
        <f>$L$8/O25/24</f>
        <v>14.913007456503747</v>
      </c>
      <c r="Q25" s="67"/>
      <c r="R25" s="63"/>
      <c r="S25" s="59"/>
      <c r="T25" s="65"/>
    </row>
    <row r="26" spans="1:20" s="29" customFormat="1" x14ac:dyDescent="0.25">
      <c r="A26" s="68">
        <v>9</v>
      </c>
      <c r="B26" s="70">
        <v>4</v>
      </c>
      <c r="C26" s="72" t="s">
        <v>40</v>
      </c>
      <c r="D26" s="74"/>
      <c r="E26" s="54"/>
      <c r="F26" s="76" t="s">
        <v>60</v>
      </c>
      <c r="G26" s="78"/>
      <c r="H26" s="54"/>
      <c r="I26" s="54">
        <v>10</v>
      </c>
      <c r="J26" s="51">
        <v>1</v>
      </c>
      <c r="K26" s="23">
        <v>0.48958333333333331</v>
      </c>
      <c r="L26" s="24">
        <v>0.5177546296296297</v>
      </c>
      <c r="M26" s="23">
        <v>0.53125</v>
      </c>
      <c r="N26" s="23">
        <f t="shared" ref="N26:N37" si="17">M26-L26</f>
        <v>1.3495370370370297E-2</v>
      </c>
      <c r="O26" s="25">
        <f t="shared" ref="O26:O37" si="18">L26-K26</f>
        <v>2.8171296296296389E-2</v>
      </c>
      <c r="P26" s="48">
        <f>$L$7/O26/24</f>
        <v>14.790468364831504</v>
      </c>
      <c r="Q26" s="66">
        <f t="shared" ref="Q26" si="19">(P26+P27)/2</f>
        <v>14.85792074957995</v>
      </c>
      <c r="R26" s="62">
        <f>SUM(O26:O27)</f>
        <v>5.6087962962962978E-2</v>
      </c>
      <c r="S26" s="58">
        <v>46</v>
      </c>
      <c r="T26" s="60">
        <f t="shared" ref="T26" si="20">(Q26*2-I26)*100/S26</f>
        <v>42.860524998173695</v>
      </c>
    </row>
    <row r="27" spans="1:20" s="29" customFormat="1" ht="13.5" thickBot="1" x14ac:dyDescent="0.3">
      <c r="A27" s="69"/>
      <c r="B27" s="71"/>
      <c r="C27" s="73"/>
      <c r="D27" s="75"/>
      <c r="E27" s="55"/>
      <c r="F27" s="77"/>
      <c r="G27" s="79"/>
      <c r="H27" s="55"/>
      <c r="I27" s="55"/>
      <c r="J27" s="52">
        <v>2</v>
      </c>
      <c r="K27" s="27">
        <f>M26+$R$7</f>
        <v>0.55902777777777779</v>
      </c>
      <c r="L27" s="34">
        <v>0.58694444444444438</v>
      </c>
      <c r="M27" s="27">
        <v>0.6074074074074074</v>
      </c>
      <c r="N27" s="27">
        <f t="shared" si="17"/>
        <v>2.0462962962963016E-2</v>
      </c>
      <c r="O27" s="28">
        <f t="shared" si="18"/>
        <v>2.791666666666659E-2</v>
      </c>
      <c r="P27" s="49">
        <f>$L$8/O27/24</f>
        <v>14.925373134328398</v>
      </c>
      <c r="Q27" s="67"/>
      <c r="R27" s="63"/>
      <c r="S27" s="59"/>
      <c r="T27" s="61"/>
    </row>
    <row r="28" spans="1:20" x14ac:dyDescent="0.25">
      <c r="A28" s="68">
        <v>10</v>
      </c>
      <c r="B28" s="70">
        <v>10</v>
      </c>
      <c r="C28" s="72" t="s">
        <v>61</v>
      </c>
      <c r="D28" s="74"/>
      <c r="E28" s="54"/>
      <c r="F28" s="76" t="s">
        <v>62</v>
      </c>
      <c r="G28" s="78"/>
      <c r="H28" s="54"/>
      <c r="I28" s="54">
        <v>10</v>
      </c>
      <c r="J28" s="22">
        <v>1</v>
      </c>
      <c r="K28" s="23">
        <v>0.48958333333333331</v>
      </c>
      <c r="L28" s="24">
        <v>0.51777777777777778</v>
      </c>
      <c r="M28" s="23">
        <v>0.53125</v>
      </c>
      <c r="N28" s="23">
        <f t="shared" si="17"/>
        <v>1.3472222222222219E-2</v>
      </c>
      <c r="O28" s="25">
        <f t="shared" si="18"/>
        <v>2.8194444444444466E-2</v>
      </c>
      <c r="P28" s="48">
        <f>$L$7/O28/24</f>
        <v>14.778325123152698</v>
      </c>
      <c r="Q28" s="66">
        <f t="shared" ref="Q28" si="21">(P28+P29)/2</f>
        <v>14.845666289828223</v>
      </c>
      <c r="R28" s="62">
        <f>SUM(O28:O29)</f>
        <v>5.6134259259259245E-2</v>
      </c>
      <c r="S28" s="58">
        <v>40</v>
      </c>
      <c r="T28" s="64">
        <f t="shared" ref="T28" si="22">(Q28*2-I28)*100/S28</f>
        <v>49.228331449141116</v>
      </c>
    </row>
    <row r="29" spans="1:20" ht="13.5" thickBot="1" x14ac:dyDescent="0.3">
      <c r="A29" s="69"/>
      <c r="B29" s="71"/>
      <c r="C29" s="73"/>
      <c r="D29" s="75"/>
      <c r="E29" s="55"/>
      <c r="F29" s="77"/>
      <c r="G29" s="79"/>
      <c r="H29" s="55"/>
      <c r="I29" s="55"/>
      <c r="J29" s="26">
        <v>2</v>
      </c>
      <c r="K29" s="27">
        <f>M28+$R$7</f>
        <v>0.55902777777777779</v>
      </c>
      <c r="L29" s="34">
        <v>0.58696759259259257</v>
      </c>
      <c r="M29" s="27">
        <v>0.60723379629629626</v>
      </c>
      <c r="N29" s="27">
        <f t="shared" si="17"/>
        <v>2.0266203703703689E-2</v>
      </c>
      <c r="O29" s="28">
        <f t="shared" si="18"/>
        <v>2.7939814814814778E-2</v>
      </c>
      <c r="P29" s="49">
        <f>$L$8/O29/24</f>
        <v>14.913007456503747</v>
      </c>
      <c r="Q29" s="67"/>
      <c r="R29" s="63"/>
      <c r="S29" s="59"/>
      <c r="T29" s="65"/>
    </row>
    <row r="30" spans="1:20" s="29" customFormat="1" x14ac:dyDescent="0.25">
      <c r="A30" s="68">
        <v>11</v>
      </c>
      <c r="B30" s="70">
        <v>35</v>
      </c>
      <c r="C30" s="72" t="s">
        <v>63</v>
      </c>
      <c r="D30" s="74"/>
      <c r="E30" s="54"/>
      <c r="F30" s="76" t="s">
        <v>64</v>
      </c>
      <c r="G30" s="78"/>
      <c r="H30" s="54"/>
      <c r="I30" s="54">
        <v>10</v>
      </c>
      <c r="J30" s="51">
        <v>1</v>
      </c>
      <c r="K30" s="23">
        <v>0.4916666666666667</v>
      </c>
      <c r="L30" s="24">
        <v>0.52583333333333326</v>
      </c>
      <c r="M30" s="23">
        <v>0.53784722222222225</v>
      </c>
      <c r="N30" s="23">
        <f t="shared" si="17"/>
        <v>1.2013888888888991E-2</v>
      </c>
      <c r="O30" s="25">
        <f t="shared" si="18"/>
        <v>3.4166666666666567E-2</v>
      </c>
      <c r="P30" s="48">
        <f>$L$7/O30/24</f>
        <v>12.195121951219548</v>
      </c>
      <c r="Q30" s="66">
        <f t="shared" ref="Q30" si="23">(P30+P31)/2</f>
        <v>11.881622672267884</v>
      </c>
      <c r="R30" s="62">
        <f>SUM(O30:O31)</f>
        <v>7.0185185185185017E-2</v>
      </c>
      <c r="S30" s="58">
        <v>48</v>
      </c>
      <c r="T30" s="60">
        <f t="shared" ref="T30" si="24">(Q30*2-I30)*100/S30</f>
        <v>28.673427801116187</v>
      </c>
    </row>
    <row r="31" spans="1:20" s="29" customFormat="1" ht="13.5" thickBot="1" x14ac:dyDescent="0.3">
      <c r="A31" s="69"/>
      <c r="B31" s="71"/>
      <c r="C31" s="73"/>
      <c r="D31" s="75"/>
      <c r="E31" s="55"/>
      <c r="F31" s="77"/>
      <c r="G31" s="79"/>
      <c r="H31" s="55"/>
      <c r="I31" s="55"/>
      <c r="J31" s="52">
        <v>2</v>
      </c>
      <c r="K31" s="27">
        <f>M30+$R$7</f>
        <v>0.56562500000000004</v>
      </c>
      <c r="L31" s="34">
        <v>0.60164351851851849</v>
      </c>
      <c r="M31" s="27">
        <v>0.62175925925925923</v>
      </c>
      <c r="N31" s="27">
        <f t="shared" si="17"/>
        <v>2.011574074074074E-2</v>
      </c>
      <c r="O31" s="28">
        <f t="shared" si="18"/>
        <v>3.601851851851845E-2</v>
      </c>
      <c r="P31" s="49">
        <f>$L$8/O31/24</f>
        <v>11.568123393316219</v>
      </c>
      <c r="Q31" s="67"/>
      <c r="R31" s="63"/>
      <c r="S31" s="59"/>
      <c r="T31" s="61"/>
    </row>
    <row r="32" spans="1:20" x14ac:dyDescent="0.25">
      <c r="A32" s="68">
        <v>12</v>
      </c>
      <c r="B32" s="70">
        <v>36</v>
      </c>
      <c r="C32" s="72" t="s">
        <v>65</v>
      </c>
      <c r="D32" s="74"/>
      <c r="E32" s="54"/>
      <c r="F32" s="76" t="s">
        <v>66</v>
      </c>
      <c r="G32" s="78"/>
      <c r="H32" s="54"/>
      <c r="I32" s="54">
        <v>10</v>
      </c>
      <c r="J32" s="22">
        <v>1</v>
      </c>
      <c r="K32" s="23">
        <v>0.49374999999999997</v>
      </c>
      <c r="L32" s="24">
        <v>0.52525462962962965</v>
      </c>
      <c r="M32" s="23">
        <v>0.53561342592592587</v>
      </c>
      <c r="N32" s="23">
        <f t="shared" si="17"/>
        <v>1.0358796296296213E-2</v>
      </c>
      <c r="O32" s="25">
        <f t="shared" si="18"/>
        <v>3.1504629629629688E-2</v>
      </c>
      <c r="P32" s="48">
        <f>$L$7/O32/24</f>
        <v>13.225569434239505</v>
      </c>
      <c r="Q32" s="66">
        <f t="shared" ref="Q32" si="25">(P32+P33)/2</f>
        <v>13.29429919373443</v>
      </c>
      <c r="R32" s="62">
        <f>SUM(O32:O33)</f>
        <v>6.2685185185185344E-2</v>
      </c>
      <c r="S32" s="58">
        <v>52</v>
      </c>
      <c r="T32" s="64">
        <f t="shared" ref="T32" si="26">(Q32*2-I32)*100/S32</f>
        <v>31.901150745132423</v>
      </c>
    </row>
    <row r="33" spans="1:20" ht="13.5" thickBot="1" x14ac:dyDescent="0.3">
      <c r="A33" s="69"/>
      <c r="B33" s="71"/>
      <c r="C33" s="73"/>
      <c r="D33" s="75"/>
      <c r="E33" s="55"/>
      <c r="F33" s="77"/>
      <c r="G33" s="79"/>
      <c r="H33" s="55"/>
      <c r="I33" s="55"/>
      <c r="J33" s="26">
        <v>2</v>
      </c>
      <c r="K33" s="27">
        <f>M32+$R$7</f>
        <v>0.56339120370370366</v>
      </c>
      <c r="L33" s="34">
        <v>0.59457175925925931</v>
      </c>
      <c r="M33" s="27">
        <v>0.61284722222222221</v>
      </c>
      <c r="N33" s="27">
        <f t="shared" si="17"/>
        <v>1.8275462962962896E-2</v>
      </c>
      <c r="O33" s="28">
        <f t="shared" si="18"/>
        <v>3.1180555555555656E-2</v>
      </c>
      <c r="P33" s="49">
        <f>$L$8/O33/24</f>
        <v>13.363028953229355</v>
      </c>
      <c r="Q33" s="67"/>
      <c r="R33" s="63"/>
      <c r="S33" s="59"/>
      <c r="T33" s="65"/>
    </row>
    <row r="34" spans="1:20" s="29" customFormat="1" x14ac:dyDescent="0.25">
      <c r="A34" s="68">
        <v>13</v>
      </c>
      <c r="B34" s="70">
        <v>32</v>
      </c>
      <c r="C34" s="72" t="s">
        <v>67</v>
      </c>
      <c r="D34" s="74"/>
      <c r="E34" s="54"/>
      <c r="F34" s="76" t="s">
        <v>68</v>
      </c>
      <c r="G34" s="78"/>
      <c r="H34" s="54"/>
      <c r="I34" s="54">
        <v>10</v>
      </c>
      <c r="J34" s="51">
        <v>1</v>
      </c>
      <c r="K34" s="23">
        <v>0.49374999999999997</v>
      </c>
      <c r="L34" s="24">
        <v>0.5252430555555555</v>
      </c>
      <c r="M34" s="23">
        <v>0.53561342592592587</v>
      </c>
      <c r="N34" s="23">
        <f t="shared" si="17"/>
        <v>1.0370370370370363E-2</v>
      </c>
      <c r="O34" s="25">
        <f t="shared" si="18"/>
        <v>3.1493055555555538E-2</v>
      </c>
      <c r="P34" s="48">
        <f>$L$7/O34/24</f>
        <v>13.230429988974649</v>
      </c>
      <c r="Q34" s="66">
        <f t="shared" ref="Q34" si="27">(P34+P35)/2</f>
        <v>13.299210538490289</v>
      </c>
      <c r="R34" s="62">
        <f>SUM(O34:O35)</f>
        <v>6.2662037037037044E-2</v>
      </c>
      <c r="S34" s="58">
        <v>48</v>
      </c>
      <c r="T34" s="60">
        <f t="shared" ref="T34" si="28">(Q34*2-I34)*100/S34</f>
        <v>34.580043910376205</v>
      </c>
    </row>
    <row r="35" spans="1:20" s="29" customFormat="1" ht="13.5" thickBot="1" x14ac:dyDescent="0.3">
      <c r="A35" s="69"/>
      <c r="B35" s="71"/>
      <c r="C35" s="73"/>
      <c r="D35" s="75"/>
      <c r="E35" s="55"/>
      <c r="F35" s="77"/>
      <c r="G35" s="79"/>
      <c r="H35" s="55"/>
      <c r="I35" s="55"/>
      <c r="J35" s="52">
        <v>2</v>
      </c>
      <c r="K35" s="27">
        <f>M34+$R$7</f>
        <v>0.56339120370370366</v>
      </c>
      <c r="L35" s="34">
        <v>0.59456018518518516</v>
      </c>
      <c r="M35" s="27">
        <v>0.61284722222222221</v>
      </c>
      <c r="N35" s="27">
        <f t="shared" si="17"/>
        <v>1.8287037037037046E-2</v>
      </c>
      <c r="O35" s="28">
        <f t="shared" si="18"/>
        <v>3.1168981481481506E-2</v>
      </c>
      <c r="P35" s="49">
        <f>$L$8/O35/24</f>
        <v>13.367991088005931</v>
      </c>
      <c r="Q35" s="67"/>
      <c r="R35" s="63"/>
      <c r="S35" s="59"/>
      <c r="T35" s="61"/>
    </row>
    <row r="36" spans="1:20" x14ac:dyDescent="0.25">
      <c r="A36" s="68">
        <v>14</v>
      </c>
      <c r="B36" s="70">
        <v>37</v>
      </c>
      <c r="C36" s="72" t="s">
        <v>69</v>
      </c>
      <c r="D36" s="74"/>
      <c r="E36" s="54"/>
      <c r="F36" s="76" t="s">
        <v>70</v>
      </c>
      <c r="G36" s="78"/>
      <c r="H36" s="54"/>
      <c r="I36" s="54">
        <v>10</v>
      </c>
      <c r="J36" s="22">
        <v>1</v>
      </c>
      <c r="K36" s="23">
        <v>0.55208333333333337</v>
      </c>
      <c r="L36" s="24">
        <v>0.58299768518518513</v>
      </c>
      <c r="M36" s="23">
        <v>0.59664351851851849</v>
      </c>
      <c r="N36" s="23">
        <f t="shared" si="17"/>
        <v>1.3645833333333357E-2</v>
      </c>
      <c r="O36" s="25">
        <f t="shared" si="18"/>
        <v>3.0914351851851762E-2</v>
      </c>
      <c r="P36" s="48">
        <f>$L$7/O36/24</f>
        <v>13.478098090602808</v>
      </c>
      <c r="Q36" s="66">
        <f t="shared" ref="Q36" si="29">(P36+P37)/2</f>
        <v>13.541770133736776</v>
      </c>
      <c r="R36" s="62">
        <f>SUM(O36:O37)</f>
        <v>6.1539351851851776E-2</v>
      </c>
      <c r="S36" s="58">
        <v>58</v>
      </c>
      <c r="T36" s="64">
        <f t="shared" ref="T36" si="30">(Q36*2-I36)*100/S36</f>
        <v>29.454379771506122</v>
      </c>
    </row>
    <row r="37" spans="1:20" ht="13.5" thickBot="1" x14ac:dyDescent="0.3">
      <c r="A37" s="69"/>
      <c r="B37" s="71"/>
      <c r="C37" s="73"/>
      <c r="D37" s="75"/>
      <c r="E37" s="55"/>
      <c r="F37" s="77"/>
      <c r="G37" s="79"/>
      <c r="H37" s="55"/>
      <c r="I37" s="55"/>
      <c r="J37" s="26">
        <v>2</v>
      </c>
      <c r="K37" s="27">
        <f>M36+$R$7</f>
        <v>0.62442129629629628</v>
      </c>
      <c r="L37" s="34">
        <v>0.65504629629629629</v>
      </c>
      <c r="M37" s="27">
        <v>0.67332175925925919</v>
      </c>
      <c r="N37" s="27">
        <f t="shared" si="17"/>
        <v>1.8275462962962896E-2</v>
      </c>
      <c r="O37" s="28">
        <f t="shared" si="18"/>
        <v>3.0625000000000013E-2</v>
      </c>
      <c r="P37" s="49">
        <f>$L$8/O37/24</f>
        <v>13.605442176870744</v>
      </c>
      <c r="Q37" s="67"/>
      <c r="R37" s="63"/>
      <c r="S37" s="59"/>
      <c r="T37" s="65"/>
    </row>
    <row r="39" spans="1:20" s="29" customFormat="1" x14ac:dyDescent="0.25">
      <c r="Q39" s="154"/>
      <c r="S39" s="155"/>
      <c r="T39" s="154"/>
    </row>
    <row r="40" spans="1:20" s="29" customFormat="1" ht="15" x14ac:dyDescent="0.25">
      <c r="C40" s="156" t="s">
        <v>28</v>
      </c>
      <c r="D40" s="156"/>
      <c r="E40" s="156"/>
      <c r="F40" s="156"/>
      <c r="K40" s="157" t="s">
        <v>38</v>
      </c>
      <c r="L40" s="56"/>
      <c r="M40" s="56"/>
      <c r="N40" s="56"/>
      <c r="O40" s="56"/>
      <c r="P40" s="56"/>
      <c r="Q40" s="56"/>
      <c r="S40" s="155"/>
      <c r="T40" s="154"/>
    </row>
    <row r="41" spans="1:20" s="29" customFormat="1" x14ac:dyDescent="0.25">
      <c r="Q41" s="154"/>
      <c r="S41" s="155"/>
      <c r="T41" s="154"/>
    </row>
    <row r="42" spans="1:20" s="29" customFormat="1" x14ac:dyDescent="0.25">
      <c r="Q42" s="154"/>
      <c r="S42" s="155"/>
      <c r="T42" s="154"/>
    </row>
    <row r="43" spans="1:20" s="29" customFormat="1" ht="15" x14ac:dyDescent="0.25">
      <c r="C43" s="156" t="s">
        <v>13</v>
      </c>
      <c r="K43" s="157" t="s">
        <v>71</v>
      </c>
      <c r="L43" s="56"/>
      <c r="M43" s="56"/>
      <c r="N43" s="56"/>
      <c r="O43" s="56"/>
      <c r="P43" s="56"/>
      <c r="Q43" s="56"/>
      <c r="S43" s="155"/>
      <c r="T43" s="154"/>
    </row>
  </sheetData>
  <sheetProtection formatCells="0" formatColumns="0" formatRows="0" insertColumns="0" insertRows="0" insertHyperlinks="0" deleteColumns="0" deleteRows="0" sort="0" autoFilter="0" pivotTables="0"/>
  <mergeCells count="203">
    <mergeCell ref="Q36:Q37"/>
    <mergeCell ref="R36:R37"/>
    <mergeCell ref="S36:S37"/>
    <mergeCell ref="T36:T37"/>
    <mergeCell ref="K40:Q40"/>
    <mergeCell ref="K43:Q43"/>
    <mergeCell ref="A36:A37"/>
    <mergeCell ref="B36:B37"/>
    <mergeCell ref="C36:C37"/>
    <mergeCell ref="D36:D37"/>
    <mergeCell ref="E36:E37"/>
    <mergeCell ref="F36:F37"/>
    <mergeCell ref="G36:G37"/>
    <mergeCell ref="H36:H37"/>
    <mergeCell ref="I36:I37"/>
    <mergeCell ref="Q32:Q33"/>
    <mergeCell ref="R32:R33"/>
    <mergeCell ref="S32:S33"/>
    <mergeCell ref="T32:T33"/>
    <mergeCell ref="A34:A35"/>
    <mergeCell ref="B34:B35"/>
    <mergeCell ref="C34:C35"/>
    <mergeCell ref="D34:D35"/>
    <mergeCell ref="E34:E35"/>
    <mergeCell ref="F34:F35"/>
    <mergeCell ref="G34:G35"/>
    <mergeCell ref="H34:H35"/>
    <mergeCell ref="I34:I35"/>
    <mergeCell ref="Q34:Q35"/>
    <mergeCell ref="R34:R35"/>
    <mergeCell ref="S34:S35"/>
    <mergeCell ref="T34:T35"/>
    <mergeCell ref="A32:A33"/>
    <mergeCell ref="B32:B33"/>
    <mergeCell ref="C32:C33"/>
    <mergeCell ref="D32:D33"/>
    <mergeCell ref="E32:E33"/>
    <mergeCell ref="F32:F33"/>
    <mergeCell ref="G32:G33"/>
    <mergeCell ref="H32:H33"/>
    <mergeCell ref="I32:I33"/>
    <mergeCell ref="H28:H29"/>
    <mergeCell ref="I28:I29"/>
    <mergeCell ref="Q28:Q29"/>
    <mergeCell ref="R28:R29"/>
    <mergeCell ref="S28:S29"/>
    <mergeCell ref="T28:T29"/>
    <mergeCell ref="A30:A31"/>
    <mergeCell ref="B30:B31"/>
    <mergeCell ref="C30:C31"/>
    <mergeCell ref="D30:D31"/>
    <mergeCell ref="E30:E31"/>
    <mergeCell ref="F30:F31"/>
    <mergeCell ref="G30:G31"/>
    <mergeCell ref="H30:H31"/>
    <mergeCell ref="I30:I31"/>
    <mergeCell ref="Q30:Q31"/>
    <mergeCell ref="R30:R31"/>
    <mergeCell ref="S30:S31"/>
    <mergeCell ref="T30:T31"/>
    <mergeCell ref="A26:A27"/>
    <mergeCell ref="B26:B27"/>
    <mergeCell ref="C26:C27"/>
    <mergeCell ref="D26:D27"/>
    <mergeCell ref="E26:E27"/>
    <mergeCell ref="F26:F27"/>
    <mergeCell ref="G26:G27"/>
    <mergeCell ref="A28:A29"/>
    <mergeCell ref="B28:B29"/>
    <mergeCell ref="C28:C29"/>
    <mergeCell ref="D28:D29"/>
    <mergeCell ref="E28:E29"/>
    <mergeCell ref="F28:F29"/>
    <mergeCell ref="G28:G29"/>
    <mergeCell ref="G14:G15"/>
    <mergeCell ref="H14:H15"/>
    <mergeCell ref="Q14:Q15"/>
    <mergeCell ref="R14:R15"/>
    <mergeCell ref="G12:G13"/>
    <mergeCell ref="H12:H13"/>
    <mergeCell ref="Q12:Q13"/>
    <mergeCell ref="R12:R13"/>
    <mergeCell ref="I12:I13"/>
    <mergeCell ref="I14:I15"/>
    <mergeCell ref="F12:F13"/>
    <mergeCell ref="C10:C11"/>
    <mergeCell ref="D10:D11"/>
    <mergeCell ref="E10:E11"/>
    <mergeCell ref="F10:F11"/>
    <mergeCell ref="A10:A11"/>
    <mergeCell ref="B10:B11"/>
    <mergeCell ref="E14:E15"/>
    <mergeCell ref="F14:F15"/>
    <mergeCell ref="A14:A15"/>
    <mergeCell ref="B14:B15"/>
    <mergeCell ref="C14:C15"/>
    <mergeCell ref="D14:D15"/>
    <mergeCell ref="E12:E13"/>
    <mergeCell ref="A12:A13"/>
    <mergeCell ref="B12:B13"/>
    <mergeCell ref="C12:C13"/>
    <mergeCell ref="D12:D13"/>
    <mergeCell ref="A2:T2"/>
    <mergeCell ref="A3:T3"/>
    <mergeCell ref="A4:T4"/>
    <mergeCell ref="A5:T5"/>
    <mergeCell ref="E7:E9"/>
    <mergeCell ref="F7:F9"/>
    <mergeCell ref="S7:S9"/>
    <mergeCell ref="T7:T9"/>
    <mergeCell ref="H10:H11"/>
    <mergeCell ref="G7:G9"/>
    <mergeCell ref="H7:H9"/>
    <mergeCell ref="G10:G11"/>
    <mergeCell ref="J7:J9"/>
    <mergeCell ref="N7:O7"/>
    <mergeCell ref="R10:R11"/>
    <mergeCell ref="I7:I9"/>
    <mergeCell ref="I10:I11"/>
    <mergeCell ref="Q10:Q11"/>
    <mergeCell ref="M6:T6"/>
    <mergeCell ref="A7:A9"/>
    <mergeCell ref="B7:B9"/>
    <mergeCell ref="C7:C9"/>
    <mergeCell ref="D7:D9"/>
    <mergeCell ref="T10:T11"/>
    <mergeCell ref="F16:F17"/>
    <mergeCell ref="G16:G17"/>
    <mergeCell ref="H16:H17"/>
    <mergeCell ref="I16:I17"/>
    <mergeCell ref="Q16:Q17"/>
    <mergeCell ref="A16:A17"/>
    <mergeCell ref="B16:B17"/>
    <mergeCell ref="C16:C17"/>
    <mergeCell ref="D16:D17"/>
    <mergeCell ref="E16:E17"/>
    <mergeCell ref="R20:R21"/>
    <mergeCell ref="S20:S21"/>
    <mergeCell ref="T20:T21"/>
    <mergeCell ref="A18:A19"/>
    <mergeCell ref="B18:B19"/>
    <mergeCell ref="C18:C19"/>
    <mergeCell ref="D18:D19"/>
    <mergeCell ref="E18:E19"/>
    <mergeCell ref="F18:F19"/>
    <mergeCell ref="G18:G19"/>
    <mergeCell ref="H18:H19"/>
    <mergeCell ref="I18:I19"/>
    <mergeCell ref="Q18:Q19"/>
    <mergeCell ref="R18:R19"/>
    <mergeCell ref="S18:S19"/>
    <mergeCell ref="A20:A21"/>
    <mergeCell ref="B20:B21"/>
    <mergeCell ref="C20:C21"/>
    <mergeCell ref="D20:D21"/>
    <mergeCell ref="E20:E21"/>
    <mergeCell ref="F20:F21"/>
    <mergeCell ref="G20:G21"/>
    <mergeCell ref="H20:H21"/>
    <mergeCell ref="I20:I21"/>
    <mergeCell ref="F22:F23"/>
    <mergeCell ref="G22:G23"/>
    <mergeCell ref="H22:H23"/>
    <mergeCell ref="I22:I23"/>
    <mergeCell ref="Q22:Q23"/>
    <mergeCell ref="A22:A23"/>
    <mergeCell ref="B22:B23"/>
    <mergeCell ref="C22:C23"/>
    <mergeCell ref="D22:D23"/>
    <mergeCell ref="E22:E23"/>
    <mergeCell ref="R24:R25"/>
    <mergeCell ref="S24:S25"/>
    <mergeCell ref="A24:A25"/>
    <mergeCell ref="B24:B25"/>
    <mergeCell ref="C24:C25"/>
    <mergeCell ref="D24:D25"/>
    <mergeCell ref="E24:E25"/>
    <mergeCell ref="F24:F25"/>
    <mergeCell ref="G24:G25"/>
    <mergeCell ref="H24:H25"/>
    <mergeCell ref="I24:I25"/>
    <mergeCell ref="H26:H27"/>
    <mergeCell ref="I6:L6"/>
    <mergeCell ref="S10:S11"/>
    <mergeCell ref="S14:S15"/>
    <mergeCell ref="T14:T15"/>
    <mergeCell ref="T12:T13"/>
    <mergeCell ref="R22:R23"/>
    <mergeCell ref="S22:S23"/>
    <mergeCell ref="T22:T23"/>
    <mergeCell ref="R16:R17"/>
    <mergeCell ref="S16:S17"/>
    <mergeCell ref="T16:T17"/>
    <mergeCell ref="S12:S13"/>
    <mergeCell ref="T24:T25"/>
    <mergeCell ref="T18:T19"/>
    <mergeCell ref="I26:I27"/>
    <mergeCell ref="Q20:Q21"/>
    <mergeCell ref="Q26:Q27"/>
    <mergeCell ref="R26:R27"/>
    <mergeCell ref="S26:S27"/>
    <mergeCell ref="T26:T27"/>
    <mergeCell ref="Q24:Q25"/>
  </mergeCells>
  <phoneticPr fontId="20" type="noConversion"/>
  <printOptions horizontalCentered="1"/>
  <pageMargins left="0" right="0" top="0" bottom="0" header="0" footer="0"/>
  <pageSetup paperSize="9" scale="85" fitToHeight="0" orientation="landscape" r:id="rId1"/>
  <headerFooter alignWithMargins="0">
    <oddFooter>&amp;C&amp;D   &amp;T&amp;Rстр. &amp;P/&amp;N</oddFooter>
  </headerFooter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V20"/>
  <sheetViews>
    <sheetView zoomScaleNormal="100" zoomScaleSheetLayoutView="70" workbookViewId="0">
      <selection activeCell="A17" sqref="A17:XFD20"/>
    </sheetView>
  </sheetViews>
  <sheetFormatPr defaultRowHeight="12.75" x14ac:dyDescent="0.25"/>
  <cols>
    <col min="1" max="1" width="3.7109375" style="3" customWidth="1"/>
    <col min="2" max="2" width="4.7109375" style="3" customWidth="1"/>
    <col min="3" max="3" width="23.42578125" style="3" customWidth="1"/>
    <col min="4" max="4" width="7.7109375" style="3" hidden="1" customWidth="1"/>
    <col min="5" max="5" width="4.7109375" style="3" hidden="1" customWidth="1"/>
    <col min="6" max="6" width="25.5703125" style="3" customWidth="1"/>
    <col min="7" max="7" width="8.42578125" style="3" hidden="1" customWidth="1"/>
    <col min="8" max="8" width="0.140625" style="3" customWidth="1"/>
    <col min="9" max="9" width="8.42578125" style="3" customWidth="1"/>
    <col min="10" max="10" width="3.7109375" style="3" customWidth="1"/>
    <col min="11" max="11" width="9.7109375" style="3" customWidth="1"/>
    <col min="12" max="13" width="10.7109375" style="3" customWidth="1"/>
    <col min="14" max="16" width="9.7109375" style="3" customWidth="1"/>
    <col min="17" max="17" width="9.7109375" style="42" customWidth="1"/>
    <col min="18" max="18" width="9.7109375" style="3" customWidth="1"/>
    <col min="19" max="19" width="7.85546875" style="45" customWidth="1"/>
    <col min="20" max="20" width="11.42578125" style="42" customWidth="1"/>
    <col min="21" max="16384" width="9.140625" style="3"/>
  </cols>
  <sheetData>
    <row r="1" spans="1:22" s="2" customFormat="1" ht="45" customHeight="1" x14ac:dyDescent="0.25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39"/>
      <c r="R1" s="1"/>
      <c r="S1" s="44"/>
      <c r="T1" s="43"/>
    </row>
    <row r="2" spans="1:22" ht="30" customHeight="1" x14ac:dyDescent="0.25">
      <c r="A2" s="80" t="s">
        <v>44</v>
      </c>
      <c r="B2" s="80"/>
      <c r="C2" s="81"/>
      <c r="D2" s="81"/>
      <c r="E2" s="81"/>
      <c r="F2" s="81"/>
      <c r="G2" s="81"/>
      <c r="H2" s="81"/>
      <c r="I2" s="81"/>
      <c r="J2" s="81"/>
      <c r="K2" s="81"/>
      <c r="L2" s="81"/>
      <c r="M2" s="81"/>
      <c r="N2" s="81"/>
      <c r="O2" s="81"/>
      <c r="P2" s="81"/>
      <c r="Q2" s="81"/>
      <c r="R2" s="81"/>
      <c r="S2" s="81"/>
      <c r="T2" s="81"/>
    </row>
    <row r="3" spans="1:22" s="4" customFormat="1" ht="15.95" customHeight="1" x14ac:dyDescent="0.25">
      <c r="A3" s="82" t="s">
        <v>0</v>
      </c>
      <c r="B3" s="82"/>
      <c r="C3" s="82"/>
      <c r="D3" s="82"/>
      <c r="E3" s="82"/>
      <c r="F3" s="82"/>
      <c r="G3" s="82"/>
      <c r="H3" s="82"/>
      <c r="I3" s="82"/>
      <c r="J3" s="82"/>
      <c r="K3" s="82"/>
      <c r="L3" s="82"/>
      <c r="M3" s="82"/>
      <c r="N3" s="82"/>
      <c r="O3" s="82"/>
      <c r="P3" s="82"/>
      <c r="Q3" s="82"/>
      <c r="R3" s="82"/>
      <c r="S3" s="82"/>
      <c r="T3" s="82"/>
    </row>
    <row r="4" spans="1:22" s="5" customFormat="1" ht="15.95" customHeight="1" x14ac:dyDescent="0.25">
      <c r="A4" s="83" t="s">
        <v>1</v>
      </c>
      <c r="B4" s="83"/>
      <c r="C4" s="83"/>
      <c r="D4" s="83"/>
      <c r="E4" s="83"/>
      <c r="F4" s="83"/>
      <c r="G4" s="83"/>
      <c r="H4" s="83"/>
      <c r="I4" s="83"/>
      <c r="J4" s="83"/>
      <c r="K4" s="83"/>
      <c r="L4" s="83"/>
      <c r="M4" s="83"/>
      <c r="N4" s="83"/>
      <c r="O4" s="83"/>
      <c r="P4" s="83"/>
      <c r="Q4" s="83"/>
      <c r="R4" s="83"/>
      <c r="S4" s="83"/>
      <c r="T4" s="83"/>
    </row>
    <row r="5" spans="1:22" s="6" customFormat="1" ht="15.95" customHeight="1" x14ac:dyDescent="0.25">
      <c r="A5" s="84" t="s">
        <v>30</v>
      </c>
      <c r="B5" s="84"/>
      <c r="C5" s="84"/>
      <c r="D5" s="84"/>
      <c r="E5" s="84"/>
      <c r="F5" s="84"/>
      <c r="G5" s="84"/>
      <c r="H5" s="84"/>
      <c r="I5" s="84"/>
      <c r="J5" s="84"/>
      <c r="K5" s="84"/>
      <c r="L5" s="84"/>
      <c r="M5" s="84"/>
      <c r="N5" s="84"/>
      <c r="O5" s="84"/>
      <c r="P5" s="84"/>
      <c r="Q5" s="84"/>
      <c r="R5" s="84"/>
      <c r="S5" s="84"/>
      <c r="T5" s="84"/>
    </row>
    <row r="6" spans="1:22" s="11" customFormat="1" ht="15" customHeight="1" thickBot="1" x14ac:dyDescent="0.3">
      <c r="A6" s="7"/>
      <c r="B6" s="8"/>
      <c r="C6" s="9"/>
      <c r="D6" s="9"/>
      <c r="E6" s="9"/>
      <c r="F6" s="9"/>
      <c r="G6" s="9"/>
      <c r="H6" s="10"/>
      <c r="I6" s="153">
        <v>41341</v>
      </c>
      <c r="J6" s="57"/>
      <c r="K6" s="57"/>
      <c r="L6" s="57"/>
      <c r="M6" s="57"/>
      <c r="N6" s="100" t="s">
        <v>31</v>
      </c>
      <c r="O6" s="101"/>
      <c r="P6" s="101"/>
      <c r="Q6" s="101"/>
      <c r="R6" s="101"/>
      <c r="S6" s="101"/>
      <c r="T6" s="101"/>
    </row>
    <row r="7" spans="1:22" s="12" customFormat="1" ht="15" x14ac:dyDescent="0.25">
      <c r="A7" s="102" t="s">
        <v>9</v>
      </c>
      <c r="B7" s="105" t="s">
        <v>8</v>
      </c>
      <c r="C7" s="88" t="s">
        <v>22</v>
      </c>
      <c r="D7" s="96" t="s">
        <v>10</v>
      </c>
      <c r="E7" s="85" t="s">
        <v>11</v>
      </c>
      <c r="F7" s="88" t="s">
        <v>24</v>
      </c>
      <c r="G7" s="96"/>
      <c r="H7" s="96" t="s">
        <v>12</v>
      </c>
      <c r="I7" s="96" t="s">
        <v>23</v>
      </c>
      <c r="J7" s="85" t="s">
        <v>2</v>
      </c>
      <c r="K7" s="18" t="s">
        <v>20</v>
      </c>
      <c r="L7" s="19">
        <v>20</v>
      </c>
      <c r="M7" s="20" t="s">
        <v>5</v>
      </c>
      <c r="N7" s="99"/>
      <c r="O7" s="99"/>
      <c r="P7" s="20">
        <v>1</v>
      </c>
      <c r="Q7" s="40" t="s">
        <v>6</v>
      </c>
      <c r="R7" s="21">
        <v>2.7777777777777776E-2</v>
      </c>
      <c r="S7" s="91" t="s">
        <v>26</v>
      </c>
      <c r="T7" s="93" t="s">
        <v>27</v>
      </c>
      <c r="U7" s="93" t="s">
        <v>36</v>
      </c>
      <c r="V7" s="93" t="s">
        <v>37</v>
      </c>
    </row>
    <row r="8" spans="1:22" s="12" customFormat="1" ht="15" x14ac:dyDescent="0.25">
      <c r="A8" s="103"/>
      <c r="B8" s="106"/>
      <c r="C8" s="89"/>
      <c r="D8" s="97"/>
      <c r="E8" s="86"/>
      <c r="F8" s="89"/>
      <c r="G8" s="97"/>
      <c r="H8" s="97"/>
      <c r="I8" s="97"/>
      <c r="J8" s="86"/>
      <c r="K8" s="15" t="s">
        <v>21</v>
      </c>
      <c r="L8" s="14">
        <v>20</v>
      </c>
      <c r="M8" s="16" t="s">
        <v>5</v>
      </c>
      <c r="N8" s="17"/>
      <c r="O8" s="17"/>
      <c r="P8" s="16"/>
      <c r="Q8" s="41"/>
      <c r="R8" s="35"/>
      <c r="S8" s="92"/>
      <c r="T8" s="94"/>
      <c r="U8" s="94"/>
      <c r="V8" s="94"/>
    </row>
    <row r="9" spans="1:22" s="12" customFormat="1" ht="23.25" thickBot="1" x14ac:dyDescent="0.3">
      <c r="A9" s="104"/>
      <c r="B9" s="107"/>
      <c r="C9" s="90"/>
      <c r="D9" s="98"/>
      <c r="E9" s="87"/>
      <c r="F9" s="90"/>
      <c r="G9" s="98"/>
      <c r="H9" s="98"/>
      <c r="I9" s="98"/>
      <c r="J9" s="87"/>
      <c r="K9" s="30" t="s">
        <v>14</v>
      </c>
      <c r="L9" s="31" t="s">
        <v>15</v>
      </c>
      <c r="M9" s="32" t="s">
        <v>16</v>
      </c>
      <c r="N9" s="32" t="s">
        <v>17</v>
      </c>
      <c r="O9" s="32" t="s">
        <v>7</v>
      </c>
      <c r="P9" s="37" t="s">
        <v>3</v>
      </c>
      <c r="Q9" s="37" t="s">
        <v>4</v>
      </c>
      <c r="R9" s="33" t="s">
        <v>18</v>
      </c>
      <c r="S9" s="92"/>
      <c r="T9" s="95"/>
      <c r="U9" s="95"/>
      <c r="V9" s="95"/>
    </row>
    <row r="10" spans="1:22" s="137" customFormat="1" ht="13.5" thickBot="1" x14ac:dyDescent="0.3">
      <c r="A10" s="121">
        <v>1</v>
      </c>
      <c r="B10" s="122">
        <v>33</v>
      </c>
      <c r="C10" s="123" t="s">
        <v>33</v>
      </c>
      <c r="D10" s="124"/>
      <c r="E10" s="125"/>
      <c r="F10" s="126" t="s">
        <v>34</v>
      </c>
      <c r="G10" s="127"/>
      <c r="H10" s="125"/>
      <c r="I10" s="125">
        <v>10</v>
      </c>
      <c r="J10" s="128">
        <v>1</v>
      </c>
      <c r="K10" s="129">
        <v>0.41875000000000001</v>
      </c>
      <c r="L10" s="130">
        <v>0.4710300925925926</v>
      </c>
      <c r="M10" s="129">
        <v>0.48379629629629628</v>
      </c>
      <c r="N10" s="129">
        <f>M10-L10</f>
        <v>1.2766203703703682E-2</v>
      </c>
      <c r="O10" s="131">
        <f>L10-K10</f>
        <v>5.2280092592592586E-2</v>
      </c>
      <c r="P10" s="132">
        <f t="shared" ref="P10:P11" si="0">$L$7/O10/24</f>
        <v>15.939783041841933</v>
      </c>
      <c r="Q10" s="133">
        <f t="shared" ref="Q10" si="1">(P10+P11)/2</f>
        <v>15.945079823978123</v>
      </c>
      <c r="R10" s="134">
        <f>SUM(O10:O11)</f>
        <v>0.10452546296296295</v>
      </c>
      <c r="S10" s="135">
        <v>46</v>
      </c>
      <c r="T10" s="136">
        <f t="shared" ref="T10" si="2">(Q10*2-I10)*100/S10</f>
        <v>47.587303582513584</v>
      </c>
      <c r="U10" s="136"/>
      <c r="V10" s="136"/>
    </row>
    <row r="11" spans="1:22" s="137" customFormat="1" ht="13.5" thickBot="1" x14ac:dyDescent="0.3">
      <c r="A11" s="138"/>
      <c r="B11" s="139"/>
      <c r="C11" s="140"/>
      <c r="D11" s="141"/>
      <c r="E11" s="142"/>
      <c r="F11" s="143"/>
      <c r="G11" s="144"/>
      <c r="H11" s="142"/>
      <c r="I11" s="142"/>
      <c r="J11" s="145">
        <v>2</v>
      </c>
      <c r="K11" s="146">
        <v>0.51157407407407407</v>
      </c>
      <c r="L11" s="147">
        <v>0.56381944444444443</v>
      </c>
      <c r="M11" s="146">
        <v>0.58437499999999998</v>
      </c>
      <c r="N11" s="146">
        <f>M11-L11</f>
        <v>2.0555555555555549E-2</v>
      </c>
      <c r="O11" s="148">
        <f>L11-K11</f>
        <v>5.2245370370370359E-2</v>
      </c>
      <c r="P11" s="132">
        <f t="shared" si="0"/>
        <v>15.950376606114313</v>
      </c>
      <c r="Q11" s="149"/>
      <c r="R11" s="150"/>
      <c r="S11" s="151"/>
      <c r="T11" s="152"/>
      <c r="U11" s="152"/>
      <c r="V11" s="152"/>
    </row>
    <row r="12" spans="1:22" s="137" customFormat="1" ht="13.5" thickBot="1" x14ac:dyDescent="0.3">
      <c r="A12" s="121">
        <v>2</v>
      </c>
      <c r="B12" s="122">
        <v>3</v>
      </c>
      <c r="C12" s="123" t="s">
        <v>42</v>
      </c>
      <c r="D12" s="124"/>
      <c r="E12" s="125"/>
      <c r="F12" s="126" t="s">
        <v>35</v>
      </c>
      <c r="G12" s="127"/>
      <c r="H12" s="125"/>
      <c r="I12" s="125">
        <v>10</v>
      </c>
      <c r="J12" s="128">
        <v>1</v>
      </c>
      <c r="K12" s="129">
        <v>0.41875000000000001</v>
      </c>
      <c r="L12" s="130">
        <v>0.47111111111111109</v>
      </c>
      <c r="M12" s="129">
        <v>0.48356481481481484</v>
      </c>
      <c r="N12" s="129">
        <f>M12-L12</f>
        <v>1.2453703703703745E-2</v>
      </c>
      <c r="O12" s="131">
        <f>L12-K12</f>
        <v>5.2361111111111081E-2</v>
      </c>
      <c r="P12" s="132">
        <f t="shared" ref="P12:P15" si="3">$L$7/O12/24</f>
        <v>15.915119363395235</v>
      </c>
      <c r="Q12" s="133">
        <f t="shared" ref="Q12" si="4">(P12+P13)/2</f>
        <v>15.904579549247288</v>
      </c>
      <c r="R12" s="134">
        <f>SUM(O12:O13)</f>
        <v>0.10479166666666662</v>
      </c>
      <c r="S12" s="135">
        <v>50</v>
      </c>
      <c r="T12" s="136">
        <f t="shared" ref="T12" si="5">(Q12*2-I12)*100/S12</f>
        <v>43.618318196989151</v>
      </c>
      <c r="U12" s="136"/>
      <c r="V12" s="136"/>
    </row>
    <row r="13" spans="1:22" s="137" customFormat="1" ht="13.5" thickBot="1" x14ac:dyDescent="0.3">
      <c r="A13" s="138"/>
      <c r="B13" s="139"/>
      <c r="C13" s="140"/>
      <c r="D13" s="141"/>
      <c r="E13" s="142"/>
      <c r="F13" s="143"/>
      <c r="G13" s="144"/>
      <c r="H13" s="142"/>
      <c r="I13" s="142"/>
      <c r="J13" s="145">
        <v>2</v>
      </c>
      <c r="K13" s="146">
        <v>0.51134259259259263</v>
      </c>
      <c r="L13" s="147">
        <v>0.56377314814814816</v>
      </c>
      <c r="M13" s="146">
        <v>0.58049768518518519</v>
      </c>
      <c r="N13" s="146">
        <f>M13-L13</f>
        <v>1.6724537037037024E-2</v>
      </c>
      <c r="O13" s="148">
        <f>L13-K13</f>
        <v>5.2430555555555536E-2</v>
      </c>
      <c r="P13" s="132">
        <f t="shared" si="3"/>
        <v>15.894039735099343</v>
      </c>
      <c r="Q13" s="149"/>
      <c r="R13" s="150"/>
      <c r="S13" s="151"/>
      <c r="T13" s="152"/>
      <c r="U13" s="152"/>
      <c r="V13" s="152"/>
    </row>
    <row r="14" spans="1:22" s="137" customFormat="1" ht="13.5" thickBot="1" x14ac:dyDescent="0.3">
      <c r="A14" s="121">
        <v>3</v>
      </c>
      <c r="B14" s="122">
        <v>2</v>
      </c>
      <c r="C14" s="123" t="s">
        <v>41</v>
      </c>
      <c r="D14" s="124"/>
      <c r="E14" s="125"/>
      <c r="F14" s="126" t="s">
        <v>32</v>
      </c>
      <c r="G14" s="127"/>
      <c r="H14" s="125"/>
      <c r="I14" s="125">
        <v>10</v>
      </c>
      <c r="J14" s="128">
        <v>1</v>
      </c>
      <c r="K14" s="129">
        <v>0.41666666666666669</v>
      </c>
      <c r="L14" s="130">
        <v>0.46931712962962963</v>
      </c>
      <c r="M14" s="129">
        <v>0.48171296296296301</v>
      </c>
      <c r="N14" s="129">
        <f>M14-L14</f>
        <v>1.2395833333333384E-2</v>
      </c>
      <c r="O14" s="131">
        <f>L14-K14</f>
        <v>5.2650462962962941E-2</v>
      </c>
      <c r="P14" s="132">
        <f t="shared" si="3"/>
        <v>15.827654429544962</v>
      </c>
      <c r="Q14" s="133">
        <f t="shared" ref="Q14" si="6">(P14+P15)/2</f>
        <v>15.857340012654209</v>
      </c>
      <c r="R14" s="134">
        <f>SUM(O14:O15)</f>
        <v>0.10510416666666667</v>
      </c>
      <c r="S14" s="135">
        <v>60</v>
      </c>
      <c r="T14" s="136">
        <f t="shared" ref="T14" si="7">(Q14*2-I14)*100/S14</f>
        <v>36.191133375514028</v>
      </c>
      <c r="U14" s="136"/>
      <c r="V14" s="136"/>
    </row>
    <row r="15" spans="1:22" s="137" customFormat="1" ht="13.5" thickBot="1" x14ac:dyDescent="0.3">
      <c r="A15" s="138"/>
      <c r="B15" s="139"/>
      <c r="C15" s="140"/>
      <c r="D15" s="141"/>
      <c r="E15" s="142"/>
      <c r="F15" s="143"/>
      <c r="G15" s="144"/>
      <c r="H15" s="142"/>
      <c r="I15" s="142"/>
      <c r="J15" s="145">
        <v>2</v>
      </c>
      <c r="K15" s="146">
        <f>M14+$R$7</f>
        <v>0.50949074074074074</v>
      </c>
      <c r="L15" s="147">
        <v>0.56194444444444447</v>
      </c>
      <c r="M15" s="146">
        <v>0.58206018518518521</v>
      </c>
      <c r="N15" s="146">
        <f>M15-L15</f>
        <v>2.011574074074074E-2</v>
      </c>
      <c r="O15" s="148">
        <f>L15-K15</f>
        <v>5.2453703703703725E-2</v>
      </c>
      <c r="P15" s="132">
        <f t="shared" si="3"/>
        <v>15.887025595763454</v>
      </c>
      <c r="Q15" s="149"/>
      <c r="R15" s="150"/>
      <c r="S15" s="151"/>
      <c r="T15" s="152"/>
      <c r="U15" s="152"/>
      <c r="V15" s="152"/>
    </row>
    <row r="17" spans="3:20" s="29" customFormat="1" ht="15" x14ac:dyDescent="0.25">
      <c r="C17" s="156" t="s">
        <v>28</v>
      </c>
      <c r="D17" s="156"/>
      <c r="E17" s="156"/>
      <c r="F17" s="156"/>
      <c r="K17" s="157" t="s">
        <v>38</v>
      </c>
      <c r="L17" s="56"/>
      <c r="M17" s="56"/>
      <c r="N17" s="56"/>
      <c r="O17" s="56"/>
      <c r="P17" s="56"/>
      <c r="Q17" s="56"/>
      <c r="S17" s="155"/>
      <c r="T17" s="154"/>
    </row>
    <row r="18" spans="3:20" s="29" customFormat="1" x14ac:dyDescent="0.25">
      <c r="Q18" s="154"/>
      <c r="S18" s="155"/>
      <c r="T18" s="154"/>
    </row>
    <row r="19" spans="3:20" s="29" customFormat="1" x14ac:dyDescent="0.25">
      <c r="Q19" s="154"/>
      <c r="S19" s="155"/>
      <c r="T19" s="154"/>
    </row>
    <row r="20" spans="3:20" s="29" customFormat="1" ht="15" x14ac:dyDescent="0.25">
      <c r="C20" s="156" t="s">
        <v>13</v>
      </c>
      <c r="K20" s="157" t="s">
        <v>71</v>
      </c>
      <c r="L20" s="56"/>
      <c r="M20" s="56"/>
      <c r="N20" s="56"/>
      <c r="O20" s="56"/>
      <c r="P20" s="56"/>
      <c r="Q20" s="56"/>
      <c r="S20" s="155"/>
      <c r="T20" s="154"/>
    </row>
  </sheetData>
  <sheetProtection formatCells="0" formatColumns="0" formatRows="0" insertColumns="0" insertRows="0" insertHyperlinks="0" deleteColumns="0" deleteRows="0" sort="0" autoFilter="0" pivotTables="0"/>
  <mergeCells count="68">
    <mergeCell ref="K17:Q17"/>
    <mergeCell ref="K20:Q20"/>
    <mergeCell ref="R14:R15"/>
    <mergeCell ref="S14:S15"/>
    <mergeCell ref="T14:T15"/>
    <mergeCell ref="U14:U15"/>
    <mergeCell ref="V14:V15"/>
    <mergeCell ref="F14:F15"/>
    <mergeCell ref="G14:G15"/>
    <mergeCell ref="H14:H15"/>
    <mergeCell ref="I14:I15"/>
    <mergeCell ref="Q14:Q15"/>
    <mergeCell ref="A14:A15"/>
    <mergeCell ref="B14:B15"/>
    <mergeCell ref="C14:C15"/>
    <mergeCell ref="D14:D15"/>
    <mergeCell ref="E14:E15"/>
    <mergeCell ref="R12:R13"/>
    <mergeCell ref="S12:S13"/>
    <mergeCell ref="T12:T13"/>
    <mergeCell ref="U12:U13"/>
    <mergeCell ref="V12:V13"/>
    <mergeCell ref="F12:F13"/>
    <mergeCell ref="G12:G13"/>
    <mergeCell ref="H12:H13"/>
    <mergeCell ref="I12:I13"/>
    <mergeCell ref="Q12:Q13"/>
    <mergeCell ref="A12:A13"/>
    <mergeCell ref="B12:B13"/>
    <mergeCell ref="C12:C13"/>
    <mergeCell ref="D12:D13"/>
    <mergeCell ref="E12:E13"/>
    <mergeCell ref="Q10:Q11"/>
    <mergeCell ref="R10:R11"/>
    <mergeCell ref="S10:S11"/>
    <mergeCell ref="T10:T11"/>
    <mergeCell ref="F10:F11"/>
    <mergeCell ref="G10:G11"/>
    <mergeCell ref="H10:H11"/>
    <mergeCell ref="I10:I11"/>
    <mergeCell ref="A10:A11"/>
    <mergeCell ref="B10:B11"/>
    <mergeCell ref="C10:C11"/>
    <mergeCell ref="D10:D11"/>
    <mergeCell ref="E10:E11"/>
    <mergeCell ref="G7:G9"/>
    <mergeCell ref="H7:H9"/>
    <mergeCell ref="I7:I9"/>
    <mergeCell ref="A2:T2"/>
    <mergeCell ref="A3:T3"/>
    <mergeCell ref="A4:T4"/>
    <mergeCell ref="A5:T5"/>
    <mergeCell ref="A7:A9"/>
    <mergeCell ref="B7:B9"/>
    <mergeCell ref="C7:C9"/>
    <mergeCell ref="D7:D9"/>
    <mergeCell ref="E7:E9"/>
    <mergeCell ref="F7:F9"/>
    <mergeCell ref="N6:T6"/>
    <mergeCell ref="T7:T9"/>
    <mergeCell ref="J7:J9"/>
    <mergeCell ref="N7:O7"/>
    <mergeCell ref="S7:S9"/>
    <mergeCell ref="I6:M6"/>
    <mergeCell ref="U10:U11"/>
    <mergeCell ref="V7:V9"/>
    <mergeCell ref="V10:V11"/>
    <mergeCell ref="U7:U9"/>
  </mergeCells>
  <printOptions horizontalCentered="1"/>
  <pageMargins left="0" right="0" top="0" bottom="0" header="0" footer="0"/>
  <pageSetup paperSize="9" scale="85" fitToHeight="0" orientation="landscape" r:id="rId1"/>
  <headerFooter alignWithMargins="0">
    <oddFooter>&amp;C&amp;D   &amp;T&amp;Rстр. &amp;P/&amp;N</oddFooter>
  </headerFooter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24"/>
  <sheetViews>
    <sheetView tabSelected="1" workbookViewId="0">
      <selection activeCell="H23" sqref="H23"/>
    </sheetView>
  </sheetViews>
  <sheetFormatPr defaultRowHeight="15" x14ac:dyDescent="0.25"/>
  <cols>
    <col min="3" max="3" width="19" customWidth="1"/>
    <col min="4" max="4" width="16" customWidth="1"/>
    <col min="5" max="5" width="12.5703125" customWidth="1"/>
  </cols>
  <sheetData>
    <row r="1" spans="1:17" ht="52.5" customHeight="1" x14ac:dyDescent="0.25"/>
    <row r="3" spans="1:17" x14ac:dyDescent="0.25">
      <c r="A3" s="191"/>
      <c r="B3" s="191"/>
      <c r="C3" s="191"/>
      <c r="D3" s="191"/>
      <c r="E3" s="191"/>
      <c r="F3" s="191"/>
      <c r="G3" s="191"/>
      <c r="H3" s="191"/>
      <c r="I3" s="191"/>
      <c r="J3" s="191"/>
      <c r="K3" s="191"/>
      <c r="L3" s="191"/>
      <c r="M3" s="191"/>
      <c r="N3" s="191"/>
      <c r="O3" s="191"/>
      <c r="P3" s="191"/>
      <c r="Q3" s="50"/>
    </row>
    <row r="4" spans="1:17" x14ac:dyDescent="0.25">
      <c r="A4" s="203" t="s">
        <v>44</v>
      </c>
      <c r="B4" s="203"/>
      <c r="C4" s="203"/>
      <c r="D4" s="203"/>
      <c r="E4" s="203"/>
      <c r="F4" s="203"/>
      <c r="G4" s="203"/>
      <c r="H4" s="203"/>
      <c r="I4" s="203"/>
      <c r="J4" s="203"/>
      <c r="K4" s="203"/>
      <c r="L4" s="203"/>
      <c r="M4" s="203"/>
      <c r="N4" s="203"/>
      <c r="O4" s="203"/>
      <c r="P4" s="203"/>
      <c r="Q4" s="203"/>
    </row>
    <row r="5" spans="1:17" x14ac:dyDescent="0.25">
      <c r="A5" s="204" t="s">
        <v>0</v>
      </c>
      <c r="B5" s="204"/>
      <c r="C5" s="204"/>
      <c r="D5" s="204"/>
      <c r="E5" s="204"/>
      <c r="F5" s="204"/>
      <c r="G5" s="204"/>
      <c r="H5" s="204"/>
      <c r="I5" s="204"/>
      <c r="J5" s="204"/>
      <c r="K5" s="204"/>
      <c r="L5" s="204"/>
      <c r="M5" s="204"/>
      <c r="N5" s="204"/>
      <c r="O5" s="204"/>
      <c r="P5" s="204"/>
      <c r="Q5" s="204"/>
    </row>
    <row r="6" spans="1:17" x14ac:dyDescent="0.25">
      <c r="A6" s="205" t="s">
        <v>1</v>
      </c>
      <c r="B6" s="205"/>
      <c r="C6" s="205"/>
      <c r="D6" s="205"/>
      <c r="E6" s="205"/>
      <c r="F6" s="205"/>
      <c r="G6" s="205"/>
      <c r="H6" s="205"/>
      <c r="I6" s="205"/>
      <c r="J6" s="205"/>
      <c r="K6" s="205"/>
      <c r="L6" s="205"/>
      <c r="M6" s="205"/>
      <c r="N6" s="205"/>
      <c r="O6" s="205"/>
      <c r="P6" s="205"/>
      <c r="Q6" s="205"/>
    </row>
    <row r="7" spans="1:17" ht="21.75" customHeight="1" x14ac:dyDescent="0.25">
      <c r="A7" s="206" t="s">
        <v>72</v>
      </c>
      <c r="B7" s="206"/>
      <c r="C7" s="206"/>
      <c r="D7" s="206"/>
      <c r="E7" s="206"/>
      <c r="F7" s="206"/>
      <c r="G7" s="206"/>
      <c r="H7" s="206"/>
      <c r="I7" s="206"/>
      <c r="J7" s="206"/>
      <c r="K7" s="206"/>
      <c r="L7" s="206"/>
      <c r="M7" s="206"/>
      <c r="N7" s="206"/>
      <c r="O7" s="206"/>
      <c r="P7" s="206"/>
      <c r="Q7" s="206"/>
    </row>
    <row r="8" spans="1:17" ht="15.75" thickBot="1" x14ac:dyDescent="0.3">
      <c r="A8" s="50"/>
      <c r="C8" s="192"/>
      <c r="D8" s="192"/>
      <c r="F8" s="207">
        <v>41706</v>
      </c>
      <c r="G8" s="207"/>
      <c r="H8" s="207"/>
      <c r="I8" s="207"/>
      <c r="J8" s="208" t="s">
        <v>31</v>
      </c>
      <c r="K8" s="208"/>
      <c r="L8" s="208"/>
      <c r="M8" s="208"/>
      <c r="N8" s="208"/>
      <c r="O8" s="208"/>
      <c r="P8" s="208"/>
      <c r="Q8" s="208"/>
    </row>
    <row r="9" spans="1:17" x14ac:dyDescent="0.25">
      <c r="A9" s="166" t="s">
        <v>9</v>
      </c>
      <c r="B9" s="166" t="s">
        <v>8</v>
      </c>
      <c r="C9" s="169" t="s">
        <v>73</v>
      </c>
      <c r="D9" s="169" t="s">
        <v>24</v>
      </c>
      <c r="E9" s="172" t="s">
        <v>12</v>
      </c>
      <c r="F9" s="172" t="s">
        <v>23</v>
      </c>
      <c r="G9" s="166" t="s">
        <v>2</v>
      </c>
      <c r="H9" s="209" t="s">
        <v>20</v>
      </c>
      <c r="I9" s="178">
        <v>30</v>
      </c>
      <c r="J9" s="180" t="s">
        <v>5</v>
      </c>
      <c r="K9" s="181" t="s">
        <v>19</v>
      </c>
      <c r="L9" s="181"/>
      <c r="M9" s="158"/>
      <c r="N9" s="160"/>
      <c r="O9" s="161"/>
      <c r="P9" s="182" t="s">
        <v>26</v>
      </c>
      <c r="Q9" s="172" t="s">
        <v>27</v>
      </c>
    </row>
    <row r="10" spans="1:17" x14ac:dyDescent="0.25">
      <c r="A10" s="167"/>
      <c r="B10" s="167"/>
      <c r="C10" s="170"/>
      <c r="D10" s="170"/>
      <c r="E10" s="173"/>
      <c r="F10" s="173"/>
      <c r="G10" s="167"/>
      <c r="H10" s="176"/>
      <c r="I10" s="177"/>
      <c r="J10" s="179"/>
      <c r="K10" s="175"/>
      <c r="L10" s="175"/>
      <c r="M10" s="158">
        <v>1</v>
      </c>
      <c r="N10" s="160" t="s">
        <v>2</v>
      </c>
      <c r="O10" s="162">
        <v>2.7777777777777776E-2</v>
      </c>
      <c r="P10" s="183"/>
      <c r="Q10" s="173"/>
    </row>
    <row r="11" spans="1:17" x14ac:dyDescent="0.25">
      <c r="A11" s="167"/>
      <c r="B11" s="167"/>
      <c r="C11" s="170"/>
      <c r="D11" s="170"/>
      <c r="E11" s="173"/>
      <c r="F11" s="173"/>
      <c r="G11" s="167"/>
      <c r="H11" s="176"/>
      <c r="I11" s="177"/>
      <c r="J11" s="179"/>
      <c r="K11" s="175"/>
      <c r="L11" s="175"/>
      <c r="M11" s="158">
        <v>2</v>
      </c>
      <c r="N11" s="160" t="s">
        <v>74</v>
      </c>
      <c r="O11" s="162">
        <v>2.7777777777777776E-2</v>
      </c>
      <c r="P11" s="183"/>
      <c r="Q11" s="173"/>
    </row>
    <row r="12" spans="1:17" x14ac:dyDescent="0.25">
      <c r="A12" s="167"/>
      <c r="B12" s="167"/>
      <c r="C12" s="170"/>
      <c r="D12" s="170"/>
      <c r="E12" s="173"/>
      <c r="F12" s="173"/>
      <c r="G12" s="167"/>
      <c r="H12" s="158" t="s">
        <v>21</v>
      </c>
      <c r="I12" s="159">
        <v>30</v>
      </c>
      <c r="J12" s="160" t="s">
        <v>5</v>
      </c>
      <c r="K12" s="175"/>
      <c r="L12" s="175"/>
      <c r="M12" s="179"/>
      <c r="N12" s="187"/>
      <c r="O12" s="189"/>
      <c r="P12" s="183"/>
      <c r="Q12" s="173"/>
    </row>
    <row r="13" spans="1:17" x14ac:dyDescent="0.25">
      <c r="A13" s="167"/>
      <c r="B13" s="167"/>
      <c r="C13" s="170"/>
      <c r="D13" s="170"/>
      <c r="E13" s="173"/>
      <c r="F13" s="173"/>
      <c r="G13" s="167"/>
      <c r="H13" s="158"/>
      <c r="I13" s="159"/>
      <c r="J13" s="160"/>
      <c r="K13" s="175"/>
      <c r="L13" s="175"/>
      <c r="M13" s="179"/>
      <c r="N13" s="187"/>
      <c r="O13" s="189"/>
      <c r="P13" s="183"/>
      <c r="Q13" s="173"/>
    </row>
    <row r="14" spans="1:17" ht="15.75" thickBot="1" x14ac:dyDescent="0.3">
      <c r="A14" s="167"/>
      <c r="B14" s="167"/>
      <c r="C14" s="170"/>
      <c r="D14" s="170"/>
      <c r="E14" s="173"/>
      <c r="F14" s="173"/>
      <c r="G14" s="167"/>
      <c r="H14" s="163" t="s">
        <v>75</v>
      </c>
      <c r="I14" s="164">
        <v>20</v>
      </c>
      <c r="J14" s="165" t="s">
        <v>5</v>
      </c>
      <c r="K14" s="186"/>
      <c r="L14" s="186"/>
      <c r="M14" s="185"/>
      <c r="N14" s="188"/>
      <c r="O14" s="190"/>
      <c r="P14" s="183"/>
      <c r="Q14" s="173"/>
    </row>
    <row r="15" spans="1:17" x14ac:dyDescent="0.25">
      <c r="A15" s="167"/>
      <c r="B15" s="167"/>
      <c r="C15" s="170"/>
      <c r="D15" s="170"/>
      <c r="E15" s="173"/>
      <c r="F15" s="173"/>
      <c r="G15" s="167"/>
      <c r="H15" s="193" t="s">
        <v>76</v>
      </c>
      <c r="I15" s="193" t="s">
        <v>76</v>
      </c>
      <c r="J15" s="193" t="s">
        <v>79</v>
      </c>
      <c r="K15" s="193" t="s">
        <v>76</v>
      </c>
      <c r="L15" s="193" t="s">
        <v>76</v>
      </c>
      <c r="M15" s="193" t="s">
        <v>83</v>
      </c>
      <c r="N15" s="193" t="s">
        <v>84</v>
      </c>
      <c r="O15" s="194" t="s">
        <v>86</v>
      </c>
      <c r="P15" s="183"/>
      <c r="Q15" s="173"/>
    </row>
    <row r="16" spans="1:17" ht="12" customHeight="1" thickBot="1" x14ac:dyDescent="0.3">
      <c r="A16" s="168"/>
      <c r="B16" s="168"/>
      <c r="C16" s="171"/>
      <c r="D16" s="171"/>
      <c r="E16" s="174"/>
      <c r="F16" s="174"/>
      <c r="G16" s="168"/>
      <c r="H16" s="193" t="s">
        <v>77</v>
      </c>
      <c r="I16" s="193" t="s">
        <v>78</v>
      </c>
      <c r="J16" s="193" t="s">
        <v>80</v>
      </c>
      <c r="K16" s="193" t="s">
        <v>81</v>
      </c>
      <c r="L16" s="193" t="s">
        <v>82</v>
      </c>
      <c r="M16" s="193" t="s">
        <v>82</v>
      </c>
      <c r="N16" s="193" t="s">
        <v>85</v>
      </c>
      <c r="O16" s="194" t="s">
        <v>87</v>
      </c>
      <c r="P16" s="210"/>
      <c r="Q16" s="184"/>
    </row>
    <row r="17" spans="1:20" ht="15.75" thickBot="1" x14ac:dyDescent="0.3">
      <c r="A17" s="212">
        <v>1</v>
      </c>
      <c r="B17" s="214">
        <v>1</v>
      </c>
      <c r="C17" s="217" t="s">
        <v>29</v>
      </c>
      <c r="D17" s="220" t="s">
        <v>88</v>
      </c>
      <c r="E17" s="212"/>
      <c r="F17" s="212">
        <v>12</v>
      </c>
      <c r="G17" s="195">
        <v>1</v>
      </c>
      <c r="H17" s="196">
        <v>0.29166666666666669</v>
      </c>
      <c r="I17" s="197">
        <v>0.38299768518518523</v>
      </c>
      <c r="J17" s="196">
        <v>0.52164351851851853</v>
      </c>
      <c r="K17" s="196">
        <v>1.2638888888888889E-2</v>
      </c>
      <c r="L17" s="196">
        <v>9.1331018518518506E-2</v>
      </c>
      <c r="M17" s="198">
        <v>13.686</v>
      </c>
      <c r="N17" s="214">
        <v>14.083</v>
      </c>
      <c r="O17" s="223">
        <v>0.2366898148148148</v>
      </c>
      <c r="P17" s="226">
        <v>46</v>
      </c>
      <c r="Q17" s="229">
        <v>35.143999999999998</v>
      </c>
    </row>
    <row r="18" spans="1:20" ht="15.75" thickBot="1" x14ac:dyDescent="0.3">
      <c r="A18" s="211"/>
      <c r="B18" s="215"/>
      <c r="C18" s="218"/>
      <c r="D18" s="221"/>
      <c r="E18" s="211"/>
      <c r="F18" s="211"/>
      <c r="G18" s="195">
        <v>2</v>
      </c>
      <c r="H18" s="199">
        <v>0.42349537037037038</v>
      </c>
      <c r="I18" s="200">
        <v>0.51045138888888886</v>
      </c>
      <c r="J18" s="199">
        <v>0.52129629629629626</v>
      </c>
      <c r="K18" s="199">
        <v>1.0844907407407407E-2</v>
      </c>
      <c r="L18" s="199">
        <v>8.6956018518518516E-2</v>
      </c>
      <c r="M18" s="201">
        <v>14.375</v>
      </c>
      <c r="N18" s="215"/>
      <c r="O18" s="224"/>
      <c r="P18" s="227"/>
      <c r="Q18" s="230"/>
    </row>
    <row r="19" spans="1:20" ht="15.75" thickBot="1" x14ac:dyDescent="0.3">
      <c r="A19" s="213"/>
      <c r="B19" s="216"/>
      <c r="C19" s="219"/>
      <c r="D19" s="222"/>
      <c r="E19" s="213"/>
      <c r="F19" s="213"/>
      <c r="G19" s="195">
        <v>3</v>
      </c>
      <c r="H19" s="199">
        <v>0.54907407407407405</v>
      </c>
      <c r="I19" s="200">
        <v>0.60747685185185185</v>
      </c>
      <c r="J19" s="199">
        <v>0.62534722222222217</v>
      </c>
      <c r="K19" s="199">
        <v>1.7870370370370373E-2</v>
      </c>
      <c r="L19" s="202">
        <v>5.8402777777777776E-2</v>
      </c>
      <c r="M19" s="201">
        <v>14.269</v>
      </c>
      <c r="N19" s="216"/>
      <c r="O19" s="225"/>
      <c r="P19" s="228"/>
      <c r="Q19" s="231"/>
    </row>
    <row r="21" spans="1:20" s="29" customFormat="1" x14ac:dyDescent="0.25">
      <c r="C21" s="156" t="s">
        <v>28</v>
      </c>
      <c r="D21" s="156"/>
      <c r="E21" s="156"/>
      <c r="F21" s="156"/>
      <c r="K21" s="157" t="s">
        <v>38</v>
      </c>
      <c r="L21" s="56"/>
      <c r="M21" s="56"/>
      <c r="N21" s="56"/>
      <c r="O21" s="56"/>
      <c r="P21" s="56"/>
      <c r="Q21" s="56"/>
      <c r="S21" s="155"/>
      <c r="T21" s="154"/>
    </row>
    <row r="22" spans="1:20" s="29" customFormat="1" ht="12.75" x14ac:dyDescent="0.25">
      <c r="Q22" s="154"/>
      <c r="S22" s="155"/>
      <c r="T22" s="154"/>
    </row>
    <row r="23" spans="1:20" s="29" customFormat="1" ht="12.75" x14ac:dyDescent="0.25">
      <c r="Q23" s="154"/>
      <c r="S23" s="155"/>
      <c r="T23" s="154"/>
    </row>
    <row r="24" spans="1:20" s="29" customFormat="1" x14ac:dyDescent="0.25">
      <c r="C24" s="156" t="s">
        <v>13</v>
      </c>
      <c r="K24" s="157" t="s">
        <v>71</v>
      </c>
      <c r="L24" s="56"/>
      <c r="M24" s="56"/>
      <c r="N24" s="56"/>
      <c r="O24" s="56"/>
      <c r="P24" s="56"/>
      <c r="Q24" s="56"/>
      <c r="S24" s="155"/>
      <c r="T24" s="154"/>
    </row>
  </sheetData>
  <mergeCells count="36">
    <mergeCell ref="N17:N19"/>
    <mergeCell ref="O17:O19"/>
    <mergeCell ref="P17:P19"/>
    <mergeCell ref="Q17:Q19"/>
    <mergeCell ref="K21:Q21"/>
    <mergeCell ref="K24:Q24"/>
    <mergeCell ref="L12:L14"/>
    <mergeCell ref="M12:M14"/>
    <mergeCell ref="N12:N14"/>
    <mergeCell ref="O12:O14"/>
    <mergeCell ref="A17:A19"/>
    <mergeCell ref="B17:B19"/>
    <mergeCell ref="C17:C19"/>
    <mergeCell ref="D17:D19"/>
    <mergeCell ref="E17:E19"/>
    <mergeCell ref="F17:F19"/>
    <mergeCell ref="A6:Q6"/>
    <mergeCell ref="A7:Q7"/>
    <mergeCell ref="F8:I8"/>
    <mergeCell ref="J8:Q8"/>
    <mergeCell ref="A9:A16"/>
    <mergeCell ref="B9:B16"/>
    <mergeCell ref="C9:C16"/>
    <mergeCell ref="D9:D16"/>
    <mergeCell ref="E9:E16"/>
    <mergeCell ref="F9:F16"/>
    <mergeCell ref="K9:L11"/>
    <mergeCell ref="P9:P16"/>
    <mergeCell ref="Q9:Q16"/>
    <mergeCell ref="K12:K14"/>
    <mergeCell ref="G9:G16"/>
    <mergeCell ref="H9:H11"/>
    <mergeCell ref="I9:I11"/>
    <mergeCell ref="J9:J11"/>
    <mergeCell ref="A4:Q4"/>
    <mergeCell ref="A5:Q5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3</vt:i4>
      </vt:variant>
      <vt:variant>
        <vt:lpstr>Именованные диапазоны</vt:lpstr>
      </vt:variant>
      <vt:variant>
        <vt:i4>4</vt:i4>
      </vt:variant>
    </vt:vector>
  </HeadingPairs>
  <TitlesOfParts>
    <vt:vector size="7" baseType="lpstr">
      <vt:lpstr>сen 20</vt:lpstr>
      <vt:lpstr>сen 40</vt:lpstr>
      <vt:lpstr>сеn 80</vt:lpstr>
      <vt:lpstr>'сen 20'!Заголовки_для_печати</vt:lpstr>
      <vt:lpstr>'сen 40'!Заголовки_для_печати</vt:lpstr>
      <vt:lpstr>'сen 20'!Область_печати</vt:lpstr>
      <vt:lpstr>'сen 40'!Область_печати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ТОШИБА</dc:creator>
  <cp:lastModifiedBy>Владелец</cp:lastModifiedBy>
  <cp:lastPrinted>2014-02-22T20:10:39Z</cp:lastPrinted>
  <dcterms:created xsi:type="dcterms:W3CDTF">2010-01-21T11:17:41Z</dcterms:created>
  <dcterms:modified xsi:type="dcterms:W3CDTF">2014-03-10T14:42:35Z</dcterms:modified>
</cp:coreProperties>
</file>