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120" windowWidth="15480" windowHeight="8475" activeTab="3"/>
  </bookViews>
  <sheets>
    <sheet name="сen 20" sheetId="21" r:id="rId1"/>
    <sheet name="сen 40" sheetId="26" r:id="rId2"/>
    <sheet name="cen 80" sheetId="28" r:id="rId3"/>
    <sheet name="СТАРТ-ЛИСТ" sheetId="30" r:id="rId4"/>
  </sheets>
  <definedNames>
    <definedName name="_xlnm.Print_Titles" localSheetId="2">'cen 80'!$A$10:$IQ$14</definedName>
    <definedName name="_xlnm.Print_Titles" localSheetId="0">'сen 20'!$9:$11</definedName>
    <definedName name="_xlnm.Print_Titles" localSheetId="1">'сen 40'!$9:$11</definedName>
    <definedName name="_xlnm.Print_Titles" localSheetId="3">'СТАРТ-ЛИСТ'!$A$9:$IQ$9</definedName>
    <definedName name="_xlnm.Print_Area" localSheetId="2">'cen 80'!$A$1:$P$32</definedName>
    <definedName name="_xlnm.Print_Area" localSheetId="0">'сen 20'!$A$1:$T$41</definedName>
    <definedName name="_xlnm.Print_Area" localSheetId="1">'сen 40'!$A$1:$T$30</definedName>
    <definedName name="_xlnm.Print_Area" localSheetId="3">'СТАРТ-ЛИСТ'!$A$1:$F$54</definedName>
  </definedNames>
  <calcPr calcId="144525"/>
</workbook>
</file>

<file path=xl/calcChain.xml><?xml version="1.0" encoding="utf-8"?>
<calcChain xmlns="http://schemas.openxmlformats.org/spreadsheetml/2006/main">
  <c r="J26" i="28"/>
  <c r="G26"/>
  <c r="K26" s="1"/>
  <c r="L26" s="1"/>
  <c r="J25"/>
  <c r="G25"/>
  <c r="K25" s="1"/>
  <c r="L25" s="1"/>
  <c r="J24"/>
  <c r="G24"/>
  <c r="K24" s="1"/>
  <c r="K23"/>
  <c r="L23" s="1"/>
  <c r="J23"/>
  <c r="J22"/>
  <c r="G22"/>
  <c r="K22" s="1"/>
  <c r="L22" s="1"/>
  <c r="J21"/>
  <c r="G21"/>
  <c r="K21" s="1"/>
  <c r="L21" s="1"/>
  <c r="J20"/>
  <c r="G20"/>
  <c r="K20" s="1"/>
  <c r="K19"/>
  <c r="L19" s="1"/>
  <c r="J19"/>
  <c r="J18"/>
  <c r="G18"/>
  <c r="K18" s="1"/>
  <c r="L18" s="1"/>
  <c r="J17"/>
  <c r="G17"/>
  <c r="K17" s="1"/>
  <c r="L17" s="1"/>
  <c r="J16"/>
  <c r="G16"/>
  <c r="K16" s="1"/>
  <c r="K15"/>
  <c r="L15" s="1"/>
  <c r="J15"/>
  <c r="N23" l="1"/>
  <c r="L24"/>
  <c r="M23" s="1"/>
  <c r="P23" s="1"/>
  <c r="N19"/>
  <c r="L20"/>
  <c r="M19" s="1"/>
  <c r="P19" s="1"/>
  <c r="N15"/>
  <c r="L16"/>
  <c r="M15" s="1"/>
  <c r="P15" s="1"/>
  <c r="N19" i="26" l="1"/>
  <c r="K19"/>
  <c r="O19" s="1"/>
  <c r="P19" s="1"/>
  <c r="O18"/>
  <c r="R18" s="1"/>
  <c r="N18"/>
  <c r="N17"/>
  <c r="K17"/>
  <c r="O17" s="1"/>
  <c r="P16"/>
  <c r="O16"/>
  <c r="N16"/>
  <c r="N15"/>
  <c r="K15"/>
  <c r="O15" s="1"/>
  <c r="O14"/>
  <c r="P14" s="1"/>
  <c r="N14"/>
  <c r="N13"/>
  <c r="K13"/>
  <c r="O13" s="1"/>
  <c r="P12"/>
  <c r="O12"/>
  <c r="N12"/>
  <c r="O30" i="21"/>
  <c r="P30" s="1"/>
  <c r="N30"/>
  <c r="N29"/>
  <c r="K29"/>
  <c r="O29" s="1"/>
  <c r="P28"/>
  <c r="O28"/>
  <c r="N28"/>
  <c r="N27"/>
  <c r="K27"/>
  <c r="O27" s="1"/>
  <c r="O26"/>
  <c r="P26" s="1"/>
  <c r="N26"/>
  <c r="N25"/>
  <c r="K25"/>
  <c r="O25" s="1"/>
  <c r="P24"/>
  <c r="O24"/>
  <c r="N24"/>
  <c r="N23"/>
  <c r="K23"/>
  <c r="O23" s="1"/>
  <c r="O22"/>
  <c r="P22" s="1"/>
  <c r="N22"/>
  <c r="N21"/>
  <c r="K21"/>
  <c r="O21" s="1"/>
  <c r="P21" s="1"/>
  <c r="O20"/>
  <c r="R20" s="1"/>
  <c r="N20"/>
  <c r="N19"/>
  <c r="K19"/>
  <c r="O19" s="1"/>
  <c r="P18"/>
  <c r="O18"/>
  <c r="N18"/>
  <c r="N17"/>
  <c r="K17"/>
  <c r="O17" s="1"/>
  <c r="O16"/>
  <c r="P16" s="1"/>
  <c r="N16"/>
  <c r="N15"/>
  <c r="K15"/>
  <c r="O15" s="1"/>
  <c r="P14"/>
  <c r="O14"/>
  <c r="N14"/>
  <c r="N13"/>
  <c r="K13"/>
  <c r="O13" s="1"/>
  <c r="P13" s="1"/>
  <c r="O12"/>
  <c r="N12"/>
  <c r="R12" l="1"/>
  <c r="P18" i="26"/>
  <c r="Q18" s="1"/>
  <c r="T18" s="1"/>
  <c r="R14"/>
  <c r="P15"/>
  <c r="R16"/>
  <c r="P17"/>
  <c r="Q16" s="1"/>
  <c r="T16" s="1"/>
  <c r="Q14"/>
  <c r="T14" s="1"/>
  <c r="R12"/>
  <c r="P13"/>
  <c r="Q12" s="1"/>
  <c r="T12" s="1"/>
  <c r="R26" i="21"/>
  <c r="P27"/>
  <c r="Q26" s="1"/>
  <c r="T26" s="1"/>
  <c r="R28"/>
  <c r="P29"/>
  <c r="Q28" s="1"/>
  <c r="T28" s="1"/>
  <c r="R24"/>
  <c r="P25"/>
  <c r="Q24" s="1"/>
  <c r="T24" s="1"/>
  <c r="R22"/>
  <c r="P23"/>
  <c r="Q22" s="1"/>
  <c r="T22" s="1"/>
  <c r="P20"/>
  <c r="Q20" s="1"/>
  <c r="T20" s="1"/>
  <c r="R18"/>
  <c r="P19"/>
  <c r="Q18" s="1"/>
  <c r="T18" s="1"/>
  <c r="R16"/>
  <c r="P17"/>
  <c r="Q16" s="1"/>
  <c r="T16" s="1"/>
  <c r="R14"/>
  <c r="P15"/>
  <c r="Q14" s="1"/>
  <c r="T14" s="1"/>
  <c r="P12"/>
  <c r="Q12" s="1"/>
  <c r="T12" s="1"/>
</calcChain>
</file>

<file path=xl/sharedStrings.xml><?xml version="1.0" encoding="utf-8"?>
<sst xmlns="http://schemas.openxmlformats.org/spreadsheetml/2006/main" count="197" uniqueCount="89">
  <si>
    <t>Дистанционные конные пробеги</t>
  </si>
  <si>
    <t>Технические результаты</t>
  </si>
  <si>
    <t>Этап</t>
  </si>
  <si>
    <t>Скорость
на этапе</t>
  </si>
  <si>
    <t>Средняя 
скорость</t>
  </si>
  <si>
    <t>км</t>
  </si>
  <si>
    <t>этап</t>
  </si>
  <si>
    <t>Время 
на этапе</t>
  </si>
  <si>
    <t>Стартовый №</t>
  </si>
  <si>
    <t>Место</t>
  </si>
  <si>
    <t>Рег.№</t>
  </si>
  <si>
    <t>Звание, разряд</t>
  </si>
  <si>
    <t>Команда, регион</t>
  </si>
  <si>
    <t>Главный секретарь</t>
  </si>
  <si>
    <t>Время
старта</t>
  </si>
  <si>
    <t>Время
финиша</t>
  </si>
  <si>
    <t>Вход в
вет.зону</t>
  </si>
  <si>
    <t>Время
восстан.</t>
  </si>
  <si>
    <t>Общее
время</t>
  </si>
  <si>
    <t>Время отдыха:</t>
  </si>
  <si>
    <t>1 этап:</t>
  </si>
  <si>
    <t>2 этап:</t>
  </si>
  <si>
    <r>
      <t xml:space="preserve">ФАМИЛИЯ, </t>
    </r>
    <r>
      <rPr>
        <sz val="9"/>
        <rFont val="Verdana"/>
        <family val="2"/>
        <charset val="204"/>
      </rPr>
      <t>Имя всадника</t>
    </r>
  </si>
  <si>
    <t>MIN V</t>
  </si>
  <si>
    <t xml:space="preserve">КЛИЧКА ЛОШАДИ- г.р. </t>
  </si>
  <si>
    <t>CEN 20</t>
  </si>
  <si>
    <t>Пульс</t>
  </si>
  <si>
    <t>Результат</t>
  </si>
  <si>
    <t>Главный судья соревнований</t>
  </si>
  <si>
    <t>CEN 40</t>
  </si>
  <si>
    <t>Масловская К.О.</t>
  </si>
  <si>
    <t>18-19.07.2014 г.</t>
  </si>
  <si>
    <t>Барвинский И.И.</t>
  </si>
  <si>
    <t>Киевская обл.,Обуховский р-н,с.Веремья, семейный клуб "Dergachev"</t>
  </si>
  <si>
    <t>Главный судья</t>
  </si>
  <si>
    <t>3 этап:</t>
  </si>
  <si>
    <r>
      <t xml:space="preserve">КЛИЧКА ЛОШАДИ- г.р. </t>
    </r>
    <r>
      <rPr>
        <sz val="9"/>
        <rFont val="Verdana"/>
        <family val="2"/>
        <charset val="204"/>
      </rPr>
      <t>масть, пол, порода, отец, место рождения</t>
    </r>
  </si>
  <si>
    <t>4 этап:</t>
  </si>
  <si>
    <t>CEN 80</t>
  </si>
  <si>
    <t>18-19.07.2014г.</t>
  </si>
  <si>
    <t xml:space="preserve">                                      Киевская обл.,Обуховский р-н,с.Веремья, семейный клуб "Dergachev"</t>
  </si>
  <si>
    <t>Ветеринарный врач</t>
  </si>
  <si>
    <t>№ п/п</t>
  </si>
  <si>
    <t>Время старта</t>
  </si>
  <si>
    <t>Ковалева Виктория</t>
  </si>
  <si>
    <t>Вирания-02</t>
  </si>
  <si>
    <t>Малько Виталий</t>
  </si>
  <si>
    <t>Мануэль-05</t>
  </si>
  <si>
    <t>Билько Анатолий</t>
  </si>
  <si>
    <t>Тамерлан-08</t>
  </si>
  <si>
    <t>Симоненко Ольга</t>
  </si>
  <si>
    <t>Когорта-03</t>
  </si>
  <si>
    <t>Бандура Наталья</t>
  </si>
  <si>
    <t>Каруза-02</t>
  </si>
  <si>
    <t>Гудзенко Владислава</t>
  </si>
  <si>
    <t>Копылов Вадим</t>
  </si>
  <si>
    <t>Агат-05</t>
  </si>
  <si>
    <t>Блек-07</t>
  </si>
  <si>
    <t>Токарев Олег</t>
  </si>
  <si>
    <t>Эфир-04</t>
  </si>
  <si>
    <t>СЕN 80</t>
  </si>
  <si>
    <t>Губанов Вячеслав</t>
  </si>
  <si>
    <t>Сильвер Найт-03</t>
  </si>
  <si>
    <t>Чепколенко Елена</t>
  </si>
  <si>
    <t>Талант-04</t>
  </si>
  <si>
    <t>Виногродская Ксения</t>
  </si>
  <si>
    <t>Гранит-05</t>
  </si>
  <si>
    <t>Лугвиненко Станислав</t>
  </si>
  <si>
    <t>Медобор-09</t>
  </si>
  <si>
    <t>Кутырин Дмитрий</t>
  </si>
  <si>
    <t>Прайм-07</t>
  </si>
  <si>
    <t>Павлик Диана</t>
  </si>
  <si>
    <t>Габриэль-08</t>
  </si>
  <si>
    <t>Мозговая Татьяна</t>
  </si>
  <si>
    <t>Пегас-01</t>
  </si>
  <si>
    <t>Лавров Сергей</t>
  </si>
  <si>
    <t>Вагна-03</t>
  </si>
  <si>
    <t>Молодожен Татьяна</t>
  </si>
  <si>
    <t>Термит-04</t>
  </si>
  <si>
    <t xml:space="preserve">                      Киевская обл.,Обуховский р-н,с.Веремья, семейный клуб "Dergachev"</t>
  </si>
  <si>
    <t xml:space="preserve">                                  19.07.2014г.</t>
  </si>
  <si>
    <t>Добротворская Ольга</t>
  </si>
  <si>
    <t xml:space="preserve">                                 СТАРТОВЫЙ ЛИСТ</t>
  </si>
  <si>
    <t>ФАМИЛИЯ, Имя всадника</t>
  </si>
  <si>
    <t>КЛИЧКА ЛОШАДИ- г.р. 
масть, пол, порода, отец, место рождения</t>
  </si>
  <si>
    <t>Паламарь Борис</t>
  </si>
  <si>
    <t>СНЯТ</t>
  </si>
  <si>
    <t>СНЯЛАСЬ</t>
  </si>
  <si>
    <t>Кайим</t>
  </si>
</sst>
</file>

<file path=xl/styles.xml><?xml version="1.0" encoding="utf-8"?>
<styleSheet xmlns="http://schemas.openxmlformats.org/spreadsheetml/2006/main">
  <numFmts count="2">
    <numFmt numFmtId="164" formatCode="[h]:mm:ss;@"/>
    <numFmt numFmtId="165" formatCode="0.000"/>
  </numFmts>
  <fonts count="36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"/>
      <family val="2"/>
      <charset val="204"/>
    </font>
    <font>
      <sz val="10"/>
      <name val="Verdana"/>
      <family val="2"/>
      <charset val="204"/>
    </font>
    <font>
      <sz val="12"/>
      <name val="Verdana"/>
      <family val="2"/>
      <charset val="204"/>
    </font>
    <font>
      <b/>
      <sz val="14"/>
      <name val="Verdana"/>
      <family val="2"/>
      <charset val="204"/>
    </font>
    <font>
      <b/>
      <sz val="8"/>
      <name val="Verdana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Verdana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b/>
      <sz val="10"/>
      <name val="Verdana"/>
      <family val="2"/>
      <charset val="204"/>
    </font>
    <font>
      <b/>
      <sz val="9"/>
      <name val="Verdana"/>
      <family val="2"/>
      <charset val="204"/>
    </font>
    <font>
      <b/>
      <i/>
      <sz val="9"/>
      <name val="Arial Cyr"/>
      <charset val="204"/>
    </font>
    <font>
      <sz val="9"/>
      <name val="Verdana"/>
      <family val="2"/>
      <charset val="204"/>
    </font>
    <font>
      <sz val="9"/>
      <name val="Arial"/>
      <family val="2"/>
      <charset val="204"/>
    </font>
    <font>
      <sz val="9"/>
      <color indexed="8"/>
      <name val="Verdana"/>
      <family val="2"/>
      <charset val="204"/>
    </font>
    <font>
      <b/>
      <sz val="9"/>
      <color indexed="8"/>
      <name val="Verdana"/>
      <family val="2"/>
      <charset val="204"/>
    </font>
    <font>
      <b/>
      <u/>
      <sz val="10"/>
      <name val="Verdana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</font>
    <font>
      <sz val="12"/>
      <name val="Arial"/>
    </font>
    <font>
      <sz val="11"/>
      <name val="Arial"/>
    </font>
    <font>
      <sz val="11"/>
      <name val="Verdana"/>
      <family val="2"/>
      <charset val="204"/>
    </font>
    <font>
      <sz val="10"/>
      <color indexed="10"/>
      <name val="Arial"/>
      <family val="2"/>
      <charset val="204"/>
    </font>
    <font>
      <b/>
      <sz val="16"/>
      <name val="Verdana"/>
      <family val="2"/>
      <charset val="204"/>
    </font>
    <font>
      <b/>
      <i/>
      <sz val="24"/>
      <name val="Monotype Corsiva"/>
      <family val="4"/>
      <charset val="204"/>
    </font>
    <font>
      <i/>
      <sz val="10"/>
      <name val="Arial"/>
      <family val="2"/>
      <charset val="204"/>
    </font>
    <font>
      <i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0" fontId="3" fillId="0" borderId="0"/>
    <xf numFmtId="0" fontId="23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165" fontId="17" fillId="0" borderId="8" applyBorder="0">
      <alignment horizontal="center" vertical="center" shrinkToFit="1"/>
      <protection locked="0"/>
    </xf>
    <xf numFmtId="0" fontId="25" fillId="0" borderId="0"/>
    <xf numFmtId="0" fontId="2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1" fillId="0" borderId="0"/>
    <xf numFmtId="0" fontId="9" fillId="0" borderId="0"/>
    <xf numFmtId="0" fontId="9" fillId="0" borderId="0"/>
  </cellStyleXfs>
  <cellXfs count="278">
    <xf numFmtId="0" fontId="0" fillId="0" borderId="0" xfId="0"/>
    <xf numFmtId="0" fontId="7" fillId="0" borderId="0" xfId="6" applyFont="1" applyAlignment="1" applyProtection="1">
      <alignment vertical="center" wrapText="1"/>
      <protection locked="0"/>
    </xf>
    <xf numFmtId="0" fontId="10" fillId="0" borderId="0" xfId="6" applyAlignment="1" applyProtection="1">
      <alignment vertical="center"/>
      <protection locked="0"/>
    </xf>
    <xf numFmtId="0" fontId="10" fillId="0" borderId="0" xfId="3" applyFont="1" applyAlignment="1" applyProtection="1">
      <alignment vertical="center"/>
      <protection locked="0"/>
    </xf>
    <xf numFmtId="0" fontId="9" fillId="0" borderId="0" xfId="6" applyFont="1" applyAlignment="1" applyProtection="1">
      <alignment vertical="center"/>
      <protection locked="0"/>
    </xf>
    <xf numFmtId="0" fontId="12" fillId="0" borderId="0" xfId="6" applyFont="1" applyAlignment="1" applyProtection="1">
      <alignment vertical="center"/>
      <protection locked="0"/>
    </xf>
    <xf numFmtId="0" fontId="13" fillId="0" borderId="0" xfId="6" applyFont="1" applyAlignment="1" applyProtection="1">
      <alignment vertical="center"/>
      <protection locked="0"/>
    </xf>
    <xf numFmtId="0" fontId="15" fillId="0" borderId="0" xfId="6" applyFont="1" applyAlignment="1" applyProtection="1">
      <alignment vertical="center"/>
      <protection locked="0"/>
    </xf>
    <xf numFmtId="0" fontId="15" fillId="0" borderId="0" xfId="6" applyFont="1" applyProtection="1">
      <protection locked="0"/>
    </xf>
    <xf numFmtId="0" fontId="15" fillId="0" borderId="0" xfId="6" applyFont="1" applyAlignment="1" applyProtection="1">
      <alignment wrapText="1"/>
      <protection locked="0"/>
    </xf>
    <xf numFmtId="0" fontId="15" fillId="0" borderId="0" xfId="6" applyFont="1" applyAlignment="1" applyProtection="1">
      <alignment shrinkToFit="1"/>
      <protection locked="0"/>
    </xf>
    <xf numFmtId="0" fontId="16" fillId="0" borderId="0" xfId="6" applyFont="1" applyProtection="1">
      <protection locked="0"/>
    </xf>
    <xf numFmtId="0" fontId="4" fillId="0" borderId="0" xfId="3" applyFont="1" applyAlignment="1" applyProtection="1">
      <alignment vertical="center"/>
      <protection locked="0"/>
    </xf>
    <xf numFmtId="0" fontId="14" fillId="2" borderId="1" xfId="1" applyFont="1" applyFill="1" applyBorder="1" applyAlignment="1" applyProtection="1">
      <alignment horizontal="center" vertical="center"/>
      <protection locked="0"/>
    </xf>
    <xf numFmtId="0" fontId="17" fillId="2" borderId="3" xfId="1" applyFont="1" applyFill="1" applyBorder="1" applyAlignment="1" applyProtection="1">
      <alignment horizontal="right" vertical="center"/>
      <protection locked="0"/>
    </xf>
    <xf numFmtId="0" fontId="17" fillId="2" borderId="1" xfId="1" applyFont="1" applyFill="1" applyBorder="1" applyAlignment="1" applyProtection="1">
      <alignment vertical="center"/>
      <protection locked="0"/>
    </xf>
    <xf numFmtId="0" fontId="17" fillId="2" borderId="1" xfId="1" applyFont="1" applyFill="1" applyBorder="1" applyAlignment="1" applyProtection="1">
      <alignment horizontal="right" vertical="center"/>
      <protection locked="0"/>
    </xf>
    <xf numFmtId="0" fontId="17" fillId="2" borderId="5" xfId="1" applyFont="1" applyFill="1" applyBorder="1" applyAlignment="1" applyProtection="1">
      <alignment horizontal="right" vertical="center"/>
      <protection locked="0"/>
    </xf>
    <xf numFmtId="0" fontId="14" fillId="2" borderId="6" xfId="1" applyFont="1" applyFill="1" applyBorder="1" applyAlignment="1" applyProtection="1">
      <alignment horizontal="center" vertical="center"/>
      <protection locked="0"/>
    </xf>
    <xf numFmtId="0" fontId="17" fillId="2" borderId="6" xfId="1" applyFont="1" applyFill="1" applyBorder="1" applyAlignment="1" applyProtection="1">
      <alignment vertical="center"/>
      <protection locked="0"/>
    </xf>
    <xf numFmtId="21" fontId="14" fillId="2" borderId="7" xfId="1" applyNumberFormat="1" applyFont="1" applyFill="1" applyBorder="1" applyAlignment="1" applyProtection="1">
      <alignment horizontal="center" vertical="center"/>
      <protection locked="0"/>
    </xf>
    <xf numFmtId="21" fontId="17" fillId="0" borderId="8" xfId="1" applyNumberFormat="1" applyFont="1" applyBorder="1" applyAlignment="1" applyProtection="1">
      <alignment horizontal="center" vertical="center"/>
      <protection locked="0"/>
    </xf>
    <xf numFmtId="164" fontId="17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17" fillId="0" borderId="8" xfId="1" applyNumberFormat="1" applyFont="1" applyBorder="1" applyAlignment="1" applyProtection="1">
      <alignment horizontal="center" vertical="center"/>
      <protection locked="0"/>
    </xf>
    <xf numFmtId="21" fontId="17" fillId="0" borderId="9" xfId="1" applyNumberFormat="1" applyFont="1" applyBorder="1" applyAlignment="1" applyProtection="1">
      <alignment horizontal="center" vertical="center"/>
      <protection locked="0"/>
    </xf>
    <xf numFmtId="164" fontId="17" fillId="0" borderId="9" xfId="1" applyNumberFormat="1" applyFont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17" fillId="2" borderId="17" xfId="1" applyFont="1" applyFill="1" applyBorder="1" applyAlignment="1" applyProtection="1">
      <alignment horizontal="center" vertical="center" wrapText="1"/>
      <protection locked="0"/>
    </xf>
    <xf numFmtId="164" fontId="17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17" xfId="1" applyNumberFormat="1" applyFont="1" applyFill="1" applyBorder="1" applyAlignment="1" applyProtection="1">
      <alignment horizontal="center" vertical="center" wrapText="1"/>
      <protection locked="0"/>
    </xf>
    <xf numFmtId="164" fontId="19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7" fillId="0" borderId="9" xfId="0" applyNumberFormat="1" applyFont="1" applyFill="1" applyBorder="1" applyAlignment="1" applyProtection="1">
      <alignment horizontal="center" vertical="center" wrapText="1"/>
      <protection locked="0"/>
    </xf>
    <xf numFmtId="22" fontId="14" fillId="2" borderId="4" xfId="1" applyNumberFormat="1" applyFont="1" applyFill="1" applyBorder="1" applyAlignment="1" applyProtection="1">
      <alignment horizontal="center" vertical="center"/>
      <protection locked="0"/>
    </xf>
    <xf numFmtId="165" fontId="17" fillId="2" borderId="17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6" applyNumberFormat="1" applyFont="1" applyAlignment="1" applyProtection="1">
      <alignment vertical="center" wrapText="1"/>
      <protection locked="0"/>
    </xf>
    <xf numFmtId="165" fontId="17" fillId="2" borderId="6" xfId="1" applyNumberFormat="1" applyFont="1" applyFill="1" applyBorder="1" applyAlignment="1" applyProtection="1">
      <alignment horizontal="center" vertical="center"/>
      <protection locked="0"/>
    </xf>
    <xf numFmtId="165" fontId="17" fillId="2" borderId="1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3" applyNumberFormat="1" applyFont="1" applyAlignment="1" applyProtection="1">
      <alignment vertical="center"/>
      <protection locked="0"/>
    </xf>
    <xf numFmtId="165" fontId="10" fillId="0" borderId="0" xfId="6" applyNumberFormat="1" applyAlignment="1" applyProtection="1">
      <alignment vertical="center"/>
      <protection locked="0"/>
    </xf>
    <xf numFmtId="0" fontId="7" fillId="0" borderId="0" xfId="6" applyNumberFormat="1" applyFont="1" applyAlignment="1" applyProtection="1">
      <alignment vertical="center" wrapText="1"/>
      <protection locked="0"/>
    </xf>
    <xf numFmtId="0" fontId="10" fillId="0" borderId="0" xfId="3" applyNumberFormat="1" applyFont="1" applyAlignment="1" applyProtection="1">
      <alignment vertical="center"/>
      <protection locked="0"/>
    </xf>
    <xf numFmtId="0" fontId="24" fillId="0" borderId="0" xfId="3" applyFont="1" applyAlignment="1" applyProtection="1">
      <alignment vertical="center"/>
      <protection locked="0"/>
    </xf>
    <xf numFmtId="0" fontId="17" fillId="0" borderId="8" xfId="4" applyFont="1" applyBorder="1" applyAlignment="1" applyProtection="1">
      <alignment horizontal="center" vertical="center" wrapText="1"/>
      <protection locked="0"/>
    </xf>
    <xf numFmtId="0" fontId="17" fillId="0" borderId="9" xfId="4" applyFont="1" applyBorder="1" applyAlignment="1" applyProtection="1">
      <alignment horizontal="center" vertical="center" wrapText="1"/>
      <protection locked="0"/>
    </xf>
    <xf numFmtId="0" fontId="18" fillId="0" borderId="0" xfId="4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7" fillId="2" borderId="6" xfId="1" applyFont="1" applyFill="1" applyBorder="1" applyAlignment="1" applyProtection="1">
      <alignment horizontal="right" vertical="center"/>
      <protection locked="0"/>
    </xf>
    <xf numFmtId="0" fontId="25" fillId="0" borderId="0" xfId="9" applyFont="1" applyAlignment="1" applyProtection="1">
      <alignment vertical="center"/>
      <protection locked="0"/>
    </xf>
    <xf numFmtId="21" fontId="17" fillId="0" borderId="2" xfId="1" applyNumberFormat="1" applyFont="1" applyBorder="1" applyAlignment="1" applyProtection="1">
      <alignment horizontal="center" vertical="center"/>
      <protection locked="0"/>
    </xf>
    <xf numFmtId="0" fontId="4" fillId="0" borderId="0" xfId="9" applyFont="1" applyAlignment="1" applyProtection="1">
      <alignment vertical="center"/>
      <protection locked="0"/>
    </xf>
    <xf numFmtId="0" fontId="17" fillId="2" borderId="0" xfId="1" applyFont="1" applyFill="1" applyBorder="1" applyAlignment="1" applyProtection="1">
      <alignment horizontal="center" vertical="center"/>
      <protection locked="0"/>
    </xf>
    <xf numFmtId="0" fontId="17" fillId="2" borderId="0" xfId="1" applyFont="1" applyFill="1" applyBorder="1" applyAlignment="1" applyProtection="1">
      <alignment vertical="center"/>
      <protection locked="0"/>
    </xf>
    <xf numFmtId="0" fontId="17" fillId="2" borderId="0" xfId="1" applyFont="1" applyFill="1" applyBorder="1" applyAlignment="1" applyProtection="1">
      <alignment horizontal="right" vertical="center"/>
      <protection locked="0"/>
    </xf>
    <xf numFmtId="0" fontId="14" fillId="2" borderId="0" xfId="1" applyFont="1" applyFill="1" applyBorder="1" applyAlignment="1" applyProtection="1">
      <alignment horizontal="center" vertical="center"/>
      <protection locked="0"/>
    </xf>
    <xf numFmtId="0" fontId="17" fillId="2" borderId="6" xfId="1" applyFont="1" applyFill="1" applyBorder="1" applyAlignment="1" applyProtection="1">
      <alignment horizontal="center" vertical="center"/>
      <protection locked="0"/>
    </xf>
    <xf numFmtId="0" fontId="16" fillId="0" borderId="0" xfId="12" applyFont="1" applyProtection="1">
      <protection locked="0"/>
    </xf>
    <xf numFmtId="0" fontId="15" fillId="0" borderId="0" xfId="12" applyFont="1" applyBorder="1" applyAlignment="1" applyProtection="1">
      <alignment horizontal="right" vertical="center"/>
      <protection locked="0"/>
    </xf>
    <xf numFmtId="0" fontId="15" fillId="0" borderId="0" xfId="12" applyFont="1" applyProtection="1">
      <protection locked="0"/>
    </xf>
    <xf numFmtId="0" fontId="15" fillId="0" borderId="0" xfId="12" applyFont="1" applyAlignment="1" applyProtection="1">
      <alignment wrapText="1"/>
      <protection locked="0"/>
    </xf>
    <xf numFmtId="0" fontId="15" fillId="0" borderId="0" xfId="12" applyFont="1" applyAlignment="1" applyProtection="1">
      <alignment vertical="center"/>
      <protection locked="0"/>
    </xf>
    <xf numFmtId="0" fontId="26" fillId="0" borderId="0" xfId="12" applyFont="1" applyAlignment="1" applyProtection="1">
      <alignment vertical="center"/>
      <protection locked="0"/>
    </xf>
    <xf numFmtId="0" fontId="6" fillId="0" borderId="0" xfId="12" applyFont="1" applyAlignment="1" applyProtection="1">
      <alignment horizontal="center" vertical="center"/>
      <protection locked="0"/>
    </xf>
    <xf numFmtId="0" fontId="27" fillId="0" borderId="0" xfId="12" applyFont="1" applyAlignment="1" applyProtection="1">
      <alignment vertical="center"/>
      <protection locked="0"/>
    </xf>
    <xf numFmtId="0" fontId="9" fillId="0" borderId="0" xfId="12" applyFont="1" applyAlignment="1" applyProtection="1">
      <alignment vertical="center"/>
      <protection locked="0"/>
    </xf>
    <xf numFmtId="164" fontId="15" fillId="0" borderId="9" xfId="15" applyNumberFormat="1" applyFont="1" applyFill="1" applyBorder="1" applyAlignment="1" applyProtection="1">
      <alignment horizontal="center" vertical="center" wrapText="1"/>
      <protection locked="0"/>
    </xf>
    <xf numFmtId="164" fontId="17" fillId="0" borderId="2" xfId="15" applyNumberFormat="1" applyFont="1" applyFill="1" applyBorder="1" applyAlignment="1" applyProtection="1">
      <alignment horizontal="center" vertical="center" wrapText="1"/>
      <protection locked="0"/>
    </xf>
    <xf numFmtId="164" fontId="17" fillId="0" borderId="8" xfId="15" applyNumberFormat="1" applyFont="1" applyFill="1" applyBorder="1" applyAlignment="1" applyProtection="1">
      <alignment horizontal="center" vertical="center" wrapText="1"/>
      <protection locked="0"/>
    </xf>
    <xf numFmtId="21" fontId="14" fillId="2" borderId="0" xfId="1" applyNumberFormat="1" applyFont="1" applyFill="1" applyBorder="1" applyAlignment="1" applyProtection="1">
      <alignment horizontal="center" vertical="center"/>
      <protection locked="0"/>
    </xf>
    <xf numFmtId="21" fontId="14" fillId="2" borderId="6" xfId="1" applyNumberFormat="1" applyFont="1" applyFill="1" applyBorder="1" applyAlignment="1" applyProtection="1">
      <alignment horizontal="center" vertical="center"/>
      <protection locked="0"/>
    </xf>
    <xf numFmtId="0" fontId="17" fillId="2" borderId="14" xfId="1" applyFont="1" applyFill="1" applyBorder="1" applyAlignment="1" applyProtection="1">
      <alignment horizontal="center" vertical="center" wrapText="1"/>
      <protection locked="0"/>
    </xf>
    <xf numFmtId="164" fontId="17" fillId="2" borderId="14" xfId="15" applyNumberFormat="1" applyFont="1" applyFill="1" applyBorder="1" applyAlignment="1" applyProtection="1">
      <alignment horizontal="center" vertical="center" wrapText="1"/>
      <protection locked="0"/>
    </xf>
    <xf numFmtId="164" fontId="17" fillId="2" borderId="14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34" xfId="1" applyFont="1" applyFill="1" applyBorder="1" applyAlignment="1" applyProtection="1">
      <alignment horizontal="right" vertical="center"/>
      <protection locked="0"/>
    </xf>
    <xf numFmtId="0" fontId="17" fillId="2" borderId="35" xfId="1" applyFont="1" applyFill="1" applyBorder="1" applyAlignment="1" applyProtection="1">
      <alignment horizontal="right" vertical="center"/>
      <protection locked="0"/>
    </xf>
    <xf numFmtId="0" fontId="17" fillId="2" borderId="36" xfId="1" applyFont="1" applyFill="1" applyBorder="1" applyAlignment="1" applyProtection="1">
      <alignment horizontal="right" vertical="center"/>
      <protection locked="0"/>
    </xf>
    <xf numFmtId="0" fontId="14" fillId="2" borderId="23" xfId="1" applyFont="1" applyFill="1" applyBorder="1" applyAlignment="1" applyProtection="1">
      <alignment horizontal="center" vertical="center"/>
      <protection locked="0"/>
    </xf>
    <xf numFmtId="0" fontId="17" fillId="2" borderId="23" xfId="1" applyFont="1" applyFill="1" applyBorder="1" applyAlignment="1" applyProtection="1">
      <alignment vertical="center"/>
      <protection locked="0"/>
    </xf>
    <xf numFmtId="0" fontId="17" fillId="2" borderId="23" xfId="1" applyFont="1" applyFill="1" applyBorder="1" applyAlignment="1" applyProtection="1">
      <alignment horizontal="right" vertical="center"/>
      <protection locked="0"/>
    </xf>
    <xf numFmtId="0" fontId="17" fillId="2" borderId="23" xfId="1" applyFont="1" applyFill="1" applyBorder="1" applyAlignment="1" applyProtection="1">
      <alignment horizontal="center" vertical="center"/>
      <protection locked="0"/>
    </xf>
    <xf numFmtId="21" fontId="14" fillId="2" borderId="23" xfId="1" applyNumberFormat="1" applyFont="1" applyFill="1" applyBorder="1" applyAlignment="1" applyProtection="1">
      <alignment horizontal="center" vertical="center"/>
      <protection locked="0"/>
    </xf>
    <xf numFmtId="0" fontId="17" fillId="0" borderId="37" xfId="9" applyFont="1" applyBorder="1" applyAlignment="1" applyProtection="1">
      <alignment horizontal="center" vertical="center" wrapText="1"/>
      <protection locked="0"/>
    </xf>
    <xf numFmtId="0" fontId="17" fillId="0" borderId="38" xfId="9" applyFont="1" applyBorder="1" applyAlignment="1" applyProtection="1">
      <alignment horizontal="center" vertical="center" wrapText="1"/>
      <protection locked="0"/>
    </xf>
    <xf numFmtId="0" fontId="17" fillId="0" borderId="39" xfId="9" applyFont="1" applyBorder="1" applyAlignment="1" applyProtection="1">
      <alignment horizontal="center" vertical="center" wrapText="1"/>
      <protection locked="0"/>
    </xf>
    <xf numFmtId="2" fontId="17" fillId="0" borderId="25" xfId="1" applyNumberFormat="1" applyFont="1" applyBorder="1" applyAlignment="1" applyProtection="1">
      <alignment horizontal="center" vertical="center"/>
      <protection locked="0"/>
    </xf>
    <xf numFmtId="2" fontId="17" fillId="2" borderId="13" xfId="1" applyNumberFormat="1" applyFont="1" applyFill="1" applyBorder="1" applyAlignment="1" applyProtection="1">
      <alignment horizontal="center" vertical="center" wrapText="1"/>
      <protection locked="0"/>
    </xf>
    <xf numFmtId="164" fontId="19" fillId="2" borderId="26" xfId="15" applyNumberFormat="1" applyFont="1" applyFill="1" applyBorder="1" applyAlignment="1" applyProtection="1">
      <alignment horizontal="center" vertical="center" wrapText="1"/>
      <protection locked="0"/>
    </xf>
    <xf numFmtId="0" fontId="28" fillId="4" borderId="0" xfId="14" applyFont="1" applyFill="1" applyBorder="1" applyAlignment="1" applyProtection="1">
      <alignment horizontal="center" vertical="top"/>
    </xf>
    <xf numFmtId="0" fontId="0" fillId="0" borderId="0" xfId="0" applyAlignment="1"/>
    <xf numFmtId="0" fontId="9" fillId="0" borderId="0" xfId="17" applyAlignment="1" applyProtection="1">
      <alignment vertical="center"/>
      <protection locked="0"/>
    </xf>
    <xf numFmtId="0" fontId="9" fillId="0" borderId="0" xfId="17" applyAlignment="1" applyProtection="1">
      <alignment horizontal="center" vertical="center"/>
      <protection locked="0"/>
    </xf>
    <xf numFmtId="0" fontId="9" fillId="0" borderId="0" xfId="17" applyFont="1" applyAlignment="1" applyProtection="1">
      <alignment horizontal="center" vertical="center"/>
      <protection locked="0"/>
    </xf>
    <xf numFmtId="0" fontId="9" fillId="0" borderId="0" xfId="16" applyFont="1" applyAlignment="1" applyProtection="1">
      <alignment vertical="center"/>
      <protection locked="0"/>
    </xf>
    <xf numFmtId="2" fontId="9" fillId="0" borderId="0" xfId="16" applyNumberFormat="1" applyFont="1" applyAlignment="1" applyProtection="1">
      <alignment horizontal="center" vertical="center"/>
      <protection locked="0"/>
    </xf>
    <xf numFmtId="0" fontId="5" fillId="0" borderId="0" xfId="16" applyFont="1" applyAlignment="1" applyProtection="1">
      <alignment horizontal="center" vertical="center"/>
      <protection locked="0"/>
    </xf>
    <xf numFmtId="0" fontId="29" fillId="0" borderId="0" xfId="17" applyFont="1" applyProtection="1">
      <protection locked="0"/>
    </xf>
    <xf numFmtId="0" fontId="8" fillId="0" borderId="0" xfId="7" applyFont="1" applyFill="1" applyBorder="1" applyAlignment="1" applyProtection="1">
      <alignment horizontal="left" vertical="center" wrapText="1"/>
      <protection locked="0"/>
    </xf>
    <xf numFmtId="0" fontId="8" fillId="0" borderId="0" xfId="16" applyFont="1" applyFill="1" applyBorder="1" applyAlignment="1" applyProtection="1">
      <alignment vertical="center" wrapText="1"/>
      <protection locked="0"/>
    </xf>
    <xf numFmtId="0" fontId="15" fillId="4" borderId="2" xfId="7" applyFont="1" applyFill="1" applyBorder="1" applyAlignment="1" applyProtection="1">
      <alignment horizontal="left" vertical="center" wrapText="1"/>
      <protection locked="0"/>
    </xf>
    <xf numFmtId="0" fontId="15" fillId="4" borderId="2" xfId="16" applyFont="1" applyFill="1" applyBorder="1" applyAlignment="1" applyProtection="1">
      <alignment vertical="center" wrapText="1"/>
      <protection locked="0"/>
    </xf>
    <xf numFmtId="0" fontId="15" fillId="0" borderId="2" xfId="7" applyFont="1" applyFill="1" applyBorder="1" applyAlignment="1" applyProtection="1">
      <alignment horizontal="left" vertical="center" wrapText="1"/>
      <protection locked="0"/>
    </xf>
    <xf numFmtId="0" fontId="15" fillId="0" borderId="2" xfId="1" applyFont="1" applyFill="1" applyBorder="1" applyAlignment="1" applyProtection="1">
      <alignment horizontal="left" vertical="center" wrapText="1"/>
      <protection locked="0"/>
    </xf>
    <xf numFmtId="0" fontId="15" fillId="4" borderId="2" xfId="1" applyFont="1" applyFill="1" applyBorder="1" applyAlignment="1" applyProtection="1">
      <alignment horizontal="left" vertical="center" wrapText="1"/>
      <protection locked="0"/>
    </xf>
    <xf numFmtId="0" fontId="29" fillId="0" borderId="0" xfId="17" applyFont="1" applyAlignment="1" applyProtection="1">
      <alignment vertical="center"/>
      <protection locked="0"/>
    </xf>
    <xf numFmtId="0" fontId="15" fillId="0" borderId="2" xfId="1" applyFont="1" applyBorder="1" applyAlignment="1" applyProtection="1">
      <alignment vertical="center" wrapText="1"/>
      <protection locked="0"/>
    </xf>
    <xf numFmtId="0" fontId="15" fillId="4" borderId="2" xfId="1" applyFont="1" applyFill="1" applyBorder="1" applyAlignment="1" applyProtection="1">
      <alignment vertical="center" wrapText="1"/>
      <protection locked="0"/>
    </xf>
    <xf numFmtId="0" fontId="15" fillId="0" borderId="2" xfId="1" applyFont="1" applyBorder="1" applyAlignment="1" applyProtection="1">
      <alignment horizontal="left" vertical="center" wrapText="1"/>
      <protection locked="0"/>
    </xf>
    <xf numFmtId="0" fontId="9" fillId="0" borderId="0" xfId="17" applyProtection="1">
      <protection locked="0"/>
    </xf>
    <xf numFmtId="0" fontId="15" fillId="2" borderId="2" xfId="17" applyFont="1" applyFill="1" applyBorder="1" applyAlignment="1" applyProtection="1">
      <alignment horizontal="left" vertical="center" wrapText="1"/>
      <protection locked="0"/>
    </xf>
    <xf numFmtId="0" fontId="15" fillId="2" borderId="2" xfId="17" applyFont="1" applyFill="1" applyBorder="1" applyAlignment="1" applyProtection="1">
      <alignment horizontal="center" vertical="center" textRotation="90" wrapText="1"/>
      <protection locked="0"/>
    </xf>
    <xf numFmtId="0" fontId="16" fillId="0" borderId="0" xfId="17" applyFont="1" applyProtection="1">
      <protection locked="0"/>
    </xf>
    <xf numFmtId="0" fontId="15" fillId="0" borderId="0" xfId="17" applyFont="1" applyProtection="1">
      <protection locked="0"/>
    </xf>
    <xf numFmtId="0" fontId="4" fillId="0" borderId="0" xfId="17" applyFont="1" applyAlignment="1" applyProtection="1">
      <alignment vertical="center"/>
      <protection locked="0"/>
    </xf>
    <xf numFmtId="0" fontId="31" fillId="0" borderId="0" xfId="17" applyFont="1" applyAlignment="1" applyProtection="1">
      <alignment horizontal="center" vertical="center"/>
      <protection locked="0"/>
    </xf>
    <xf numFmtId="0" fontId="15" fillId="4" borderId="27" xfId="1" applyFont="1" applyFill="1" applyBorder="1" applyAlignment="1" applyProtection="1">
      <alignment horizontal="left" vertical="center" wrapText="1"/>
      <protection locked="0"/>
    </xf>
    <xf numFmtId="0" fontId="29" fillId="0" borderId="1" xfId="17" applyFont="1" applyBorder="1" applyProtection="1">
      <protection locked="0"/>
    </xf>
    <xf numFmtId="0" fontId="9" fillId="0" borderId="0" xfId="17" applyBorder="1" applyAlignment="1" applyProtection="1">
      <alignment vertical="center"/>
      <protection locked="0"/>
    </xf>
    <xf numFmtId="0" fontId="15" fillId="0" borderId="2" xfId="17" applyFont="1" applyFill="1" applyBorder="1" applyAlignment="1" applyProtection="1">
      <alignment horizontal="center" vertical="center"/>
      <protection locked="0"/>
    </xf>
    <xf numFmtId="20" fontId="15" fillId="0" borderId="2" xfId="17" applyNumberFormat="1" applyFont="1" applyFill="1" applyBorder="1" applyAlignment="1" applyProtection="1">
      <alignment horizontal="center" vertical="center"/>
      <protection locked="0"/>
    </xf>
    <xf numFmtId="0" fontId="15" fillId="0" borderId="2" xfId="1" applyFont="1" applyBorder="1" applyAlignment="1" applyProtection="1">
      <alignment horizontal="center" vertical="center" wrapText="1"/>
      <protection locked="0"/>
    </xf>
    <xf numFmtId="0" fontId="15" fillId="0" borderId="2" xfId="1" applyFont="1" applyFill="1" applyBorder="1" applyAlignment="1" applyProtection="1">
      <alignment horizontal="center" vertical="center" wrapText="1"/>
      <protection locked="0"/>
    </xf>
    <xf numFmtId="20" fontId="15" fillId="4" borderId="2" xfId="17" applyNumberFormat="1" applyFont="1" applyFill="1" applyBorder="1" applyAlignment="1" applyProtection="1">
      <alignment horizontal="center" vertical="center"/>
      <protection locked="0"/>
    </xf>
    <xf numFmtId="0" fontId="15" fillId="4" borderId="2" xfId="1" applyFont="1" applyFill="1" applyBorder="1" applyAlignment="1" applyProtection="1">
      <alignment horizontal="center" vertical="center" wrapText="1"/>
      <protection locked="0"/>
    </xf>
    <xf numFmtId="0" fontId="15" fillId="4" borderId="27" xfId="1" applyFont="1" applyFill="1" applyBorder="1" applyAlignment="1" applyProtection="1">
      <alignment horizontal="center" vertical="center" wrapText="1"/>
      <protection locked="0"/>
    </xf>
    <xf numFmtId="0" fontId="15" fillId="4" borderId="2" xfId="16" applyFont="1" applyFill="1" applyBorder="1" applyAlignment="1" applyProtection="1">
      <alignment horizontal="center" vertical="center" wrapText="1"/>
      <protection locked="0"/>
    </xf>
    <xf numFmtId="0" fontId="15" fillId="0" borderId="2" xfId="16" applyFont="1" applyFill="1" applyBorder="1" applyAlignment="1" applyProtection="1">
      <alignment horizontal="center" vertical="center" wrapText="1"/>
      <protection locked="0"/>
    </xf>
    <xf numFmtId="0" fontId="14" fillId="0" borderId="0" xfId="17" applyFont="1" applyFill="1" applyBorder="1" applyAlignment="1" applyProtection="1">
      <alignment horizontal="center" vertical="center"/>
      <protection locked="0"/>
    </xf>
    <xf numFmtId="0" fontId="8" fillId="0" borderId="0" xfId="16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9" fillId="0" borderId="0" xfId="17" applyBorder="1" applyAlignment="1" applyProtection="1">
      <alignment horizontal="center" vertical="center"/>
      <protection locked="0"/>
    </xf>
    <xf numFmtId="0" fontId="24" fillId="0" borderId="2" xfId="17" applyFont="1" applyBorder="1" applyAlignment="1" applyProtection="1">
      <alignment horizontal="center" vertical="center"/>
      <protection locked="0"/>
    </xf>
    <xf numFmtId="0" fontId="16" fillId="0" borderId="0" xfId="17" applyFont="1" applyAlignment="1" applyProtection="1">
      <alignment horizontal="center" vertical="center"/>
      <protection locked="0"/>
    </xf>
    <xf numFmtId="0" fontId="29" fillId="0" borderId="0" xfId="17" applyFont="1" applyBorder="1" applyAlignment="1" applyProtection="1">
      <alignment horizontal="center" vertical="center"/>
      <protection locked="0"/>
    </xf>
    <xf numFmtId="0" fontId="24" fillId="0" borderId="0" xfId="17" applyFont="1" applyAlignment="1" applyProtection="1">
      <alignment horizontal="center" vertical="center"/>
      <protection locked="0"/>
    </xf>
    <xf numFmtId="0" fontId="14" fillId="0" borderId="0" xfId="16" applyFont="1" applyAlignment="1" applyProtection="1">
      <alignment vertical="center"/>
      <protection locked="0"/>
    </xf>
    <xf numFmtId="0" fontId="24" fillId="0" borderId="0" xfId="17" applyFont="1" applyAlignment="1" applyProtection="1">
      <alignment vertical="center"/>
      <protection locked="0"/>
    </xf>
    <xf numFmtId="0" fontId="7" fillId="0" borderId="0" xfId="3" applyFont="1" applyAlignment="1" applyProtection="1">
      <alignment horizontal="center" vertical="center" wrapText="1"/>
      <protection locked="0"/>
    </xf>
    <xf numFmtId="0" fontId="7" fillId="0" borderId="0" xfId="3" applyFont="1" applyAlignment="1" applyProtection="1">
      <alignment horizontal="center" vertical="center"/>
      <protection locked="0"/>
    </xf>
    <xf numFmtId="165" fontId="17" fillId="0" borderId="8" xfId="1" applyNumberFormat="1" applyFont="1" applyBorder="1" applyAlignment="1" applyProtection="1">
      <alignment horizontal="center" vertical="center"/>
      <protection locked="0"/>
    </xf>
    <xf numFmtId="165" fontId="17" fillId="0" borderId="9" xfId="1" applyNumberFormat="1" applyFont="1" applyBorder="1" applyAlignment="1" applyProtection="1">
      <alignment horizontal="center" vertical="center"/>
      <protection locked="0"/>
    </xf>
    <xf numFmtId="0" fontId="18" fillId="0" borderId="0" xfId="9" applyFont="1" applyAlignment="1" applyProtection="1">
      <alignment vertical="center"/>
      <protection locked="0"/>
    </xf>
    <xf numFmtId="165" fontId="17" fillId="0" borderId="8" xfId="1" applyNumberFormat="1" applyFont="1" applyBorder="1" applyAlignment="1" applyProtection="1">
      <alignment horizontal="center" vertical="center"/>
      <protection locked="0"/>
    </xf>
    <xf numFmtId="165" fontId="17" fillId="0" borderId="9" xfId="1" applyNumberFormat="1" applyFont="1" applyBorder="1" applyAlignment="1" applyProtection="1">
      <alignment horizontal="center" vertical="center"/>
      <protection locked="0"/>
    </xf>
    <xf numFmtId="164" fontId="20" fillId="0" borderId="8" xfId="0" applyNumberFormat="1" applyFont="1" applyBorder="1" applyAlignment="1" applyProtection="1">
      <alignment horizontal="center" vertical="center"/>
      <protection locked="0"/>
    </xf>
    <xf numFmtId="164" fontId="20" fillId="0" borderId="9" xfId="0" applyNumberFormat="1" applyFont="1" applyBorder="1" applyAlignment="1" applyProtection="1">
      <alignment horizontal="center" vertical="center"/>
      <protection locked="0"/>
    </xf>
    <xf numFmtId="0" fontId="20" fillId="0" borderId="12" xfId="0" applyNumberFormat="1" applyFont="1" applyBorder="1" applyAlignment="1" applyProtection="1">
      <alignment horizontal="center" vertical="center"/>
      <protection locked="0"/>
    </xf>
    <xf numFmtId="0" fontId="20" fillId="0" borderId="14" xfId="0" applyNumberFormat="1" applyFont="1" applyBorder="1" applyAlignment="1" applyProtection="1">
      <alignment horizontal="center" vertical="center"/>
      <protection locked="0"/>
    </xf>
    <xf numFmtId="165" fontId="15" fillId="0" borderId="18" xfId="4" applyNumberFormat="1" applyFont="1" applyBorder="1" applyAlignment="1" applyProtection="1">
      <alignment horizontal="center" vertical="center" wrapText="1"/>
      <protection locked="0"/>
    </xf>
    <xf numFmtId="165" fontId="15" fillId="0" borderId="19" xfId="4" applyNumberFormat="1" applyFont="1" applyBorder="1" applyAlignment="1" applyProtection="1">
      <alignment horizontal="center" vertical="center" wrapText="1"/>
      <protection locked="0"/>
    </xf>
    <xf numFmtId="0" fontId="5" fillId="0" borderId="10" xfId="5" applyFont="1" applyBorder="1" applyAlignment="1" applyProtection="1">
      <alignment horizontal="center" vertical="center" wrapText="1"/>
      <protection locked="0"/>
    </xf>
    <xf numFmtId="0" fontId="5" fillId="0" borderId="15" xfId="5" applyFont="1" applyBorder="1" applyAlignment="1" applyProtection="1">
      <alignment horizontal="center" vertical="center" wrapText="1"/>
      <protection locked="0"/>
    </xf>
    <xf numFmtId="0" fontId="17" fillId="0" borderId="8" xfId="17" applyFont="1" applyFill="1" applyBorder="1" applyAlignment="1" applyProtection="1">
      <alignment horizontal="center" vertical="center"/>
      <protection locked="0"/>
    </xf>
    <xf numFmtId="0" fontId="17" fillId="0" borderId="9" xfId="17" applyFont="1" applyFill="1" applyBorder="1" applyAlignment="1" applyProtection="1">
      <alignment horizontal="center" vertical="center"/>
      <protection locked="0"/>
    </xf>
    <xf numFmtId="0" fontId="15" fillId="3" borderId="8" xfId="1" applyFont="1" applyFill="1" applyBorder="1" applyAlignment="1" applyProtection="1">
      <alignment horizontal="center" vertical="center" wrapText="1"/>
      <protection locked="0"/>
    </xf>
    <xf numFmtId="0" fontId="15" fillId="3" borderId="9" xfId="1" applyFont="1" applyFill="1" applyBorder="1" applyAlignment="1" applyProtection="1">
      <alignment horizontal="center" vertical="center" wrapText="1"/>
      <protection locked="0"/>
    </xf>
    <xf numFmtId="49" fontId="17" fillId="0" borderId="12" xfId="1" applyNumberFormat="1" applyFont="1" applyFill="1" applyBorder="1" applyAlignment="1" applyProtection="1">
      <alignment horizontal="center" vertical="center" shrinkToFit="1"/>
      <protection locked="0"/>
    </xf>
    <xf numFmtId="49" fontId="17" fillId="0" borderId="14" xfId="1" applyNumberFormat="1" applyFont="1" applyFill="1" applyBorder="1" applyAlignment="1" applyProtection="1">
      <alignment horizontal="center" vertical="center" shrinkToFi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2" xfId="7" applyFont="1" applyFill="1" applyBorder="1" applyAlignment="1" applyProtection="1">
      <alignment horizontal="center" vertical="center" wrapText="1"/>
      <protection locked="0"/>
    </xf>
    <xf numFmtId="0" fontId="15" fillId="0" borderId="14" xfId="7" applyFont="1" applyFill="1" applyBorder="1" applyAlignment="1" applyProtection="1">
      <alignment horizontal="center" vertical="center" wrapText="1"/>
      <protection locked="0"/>
    </xf>
    <xf numFmtId="49" fontId="5" fillId="0" borderId="12" xfId="1" applyNumberFormat="1" applyFont="1" applyFill="1" applyBorder="1" applyAlignment="1" applyProtection="1">
      <alignment horizontal="center" vertical="center" wrapText="1" shrinkToFit="1"/>
      <protection locked="0"/>
    </xf>
    <xf numFmtId="49" fontId="5" fillId="0" borderId="1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3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5" fillId="0" borderId="23" xfId="6" applyFont="1" applyBorder="1" applyAlignment="1" applyProtection="1">
      <alignment horizontal="center"/>
      <protection locked="0"/>
    </xf>
    <xf numFmtId="0" fontId="0" fillId="0" borderId="23" xfId="0" applyBorder="1" applyAlignment="1">
      <alignment horizontal="center"/>
    </xf>
    <xf numFmtId="164" fontId="20" fillId="0" borderId="12" xfId="0" applyNumberFormat="1" applyFont="1" applyBorder="1" applyAlignment="1" applyProtection="1">
      <alignment horizontal="center" vertical="center"/>
      <protection locked="0"/>
    </xf>
    <xf numFmtId="164" fontId="20" fillId="0" borderId="14" xfId="0" applyNumberFormat="1" applyFont="1" applyBorder="1" applyAlignment="1" applyProtection="1">
      <alignment horizontal="center" vertical="center"/>
      <protection locked="0"/>
    </xf>
    <xf numFmtId="49" fontId="5" fillId="0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12" xfId="1" applyFont="1" applyFill="1" applyBorder="1" applyAlignment="1" applyProtection="1">
      <alignment horizontal="center" vertical="center" wrapText="1"/>
      <protection locked="0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165" fontId="17" fillId="0" borderId="12" xfId="1" applyNumberFormat="1" applyFont="1" applyBorder="1" applyAlignment="1" applyProtection="1">
      <alignment horizontal="center" vertical="center"/>
      <protection locked="0"/>
    </xf>
    <xf numFmtId="165" fontId="17" fillId="0" borderId="14" xfId="1" applyNumberFormat="1" applyFont="1" applyBorder="1" applyAlignment="1" applyProtection="1">
      <alignment horizontal="center" vertical="center"/>
      <protection locked="0"/>
    </xf>
    <xf numFmtId="0" fontId="5" fillId="0" borderId="21" xfId="5" applyFont="1" applyBorder="1" applyAlignment="1" applyProtection="1">
      <alignment horizontal="center" vertical="center"/>
      <protection locked="0"/>
    </xf>
    <xf numFmtId="0" fontId="5" fillId="0" borderId="22" xfId="5" applyFont="1" applyBorder="1" applyAlignment="1" applyProtection="1">
      <alignment horizontal="center" vertical="center"/>
      <protection locked="0"/>
    </xf>
    <xf numFmtId="0" fontId="17" fillId="0" borderId="12" xfId="17" applyFont="1" applyFill="1" applyBorder="1" applyAlignment="1" applyProtection="1">
      <alignment horizontal="center" vertical="center"/>
      <protection locked="0"/>
    </xf>
    <xf numFmtId="0" fontId="17" fillId="0" borderId="14" xfId="17" applyFont="1" applyFill="1" applyBorder="1" applyAlignment="1" applyProtection="1">
      <alignment horizontal="center" vertical="center"/>
      <protection locked="0"/>
    </xf>
    <xf numFmtId="0" fontId="15" fillId="3" borderId="12" xfId="1" applyFont="1" applyFill="1" applyBorder="1" applyAlignment="1" applyProtection="1">
      <alignment horizontal="center" vertical="center" wrapText="1"/>
      <protection locked="0"/>
    </xf>
    <xf numFmtId="0" fontId="15" fillId="3" borderId="14" xfId="1" applyFont="1" applyFill="1" applyBorder="1" applyAlignment="1" applyProtection="1">
      <alignment horizontal="center" vertical="center" wrapText="1"/>
      <protection locked="0"/>
    </xf>
    <xf numFmtId="0" fontId="7" fillId="0" borderId="0" xfId="3" applyFont="1" applyAlignment="1" applyProtection="1">
      <alignment horizontal="center" vertical="center" wrapText="1"/>
      <protection locked="0"/>
    </xf>
    <xf numFmtId="0" fontId="7" fillId="0" borderId="0" xfId="3" applyFont="1" applyAlignment="1" applyProtection="1">
      <alignment horizontal="center" vertical="center"/>
      <protection locked="0"/>
    </xf>
    <xf numFmtId="0" fontId="5" fillId="0" borderId="0" xfId="6" applyFont="1" applyAlignment="1" applyProtection="1">
      <alignment horizontal="center" vertical="center" wrapText="1"/>
      <protection locked="0"/>
    </xf>
    <xf numFmtId="0" fontId="11" fillId="0" borderId="0" xfId="6" applyFont="1" applyAlignment="1" applyProtection="1">
      <alignment horizontal="center" vertical="center"/>
      <protection locked="0"/>
    </xf>
    <xf numFmtId="0" fontId="6" fillId="0" borderId="0" xfId="6" applyFont="1" applyAlignment="1" applyProtection="1">
      <alignment horizontal="center" vertical="center"/>
      <protection locked="0"/>
    </xf>
    <xf numFmtId="0" fontId="15" fillId="2" borderId="8" xfId="6" applyFont="1" applyFill="1" applyBorder="1" applyAlignment="1" applyProtection="1">
      <alignment horizontal="center" vertical="center" textRotation="90" wrapText="1"/>
      <protection locked="0"/>
    </xf>
    <xf numFmtId="0" fontId="15" fillId="2" borderId="2" xfId="6" applyFont="1" applyFill="1" applyBorder="1" applyAlignment="1" applyProtection="1">
      <alignment horizontal="center" vertical="center" textRotation="90" wrapText="1"/>
      <protection locked="0"/>
    </xf>
    <xf numFmtId="0" fontId="15" fillId="2" borderId="17" xfId="6" applyFont="1" applyFill="1" applyBorder="1" applyAlignment="1" applyProtection="1">
      <alignment horizontal="center" vertical="center" textRotation="90" wrapText="1"/>
      <protection locked="0"/>
    </xf>
    <xf numFmtId="0" fontId="15" fillId="2" borderId="8" xfId="6" applyFont="1" applyFill="1" applyBorder="1" applyAlignment="1" applyProtection="1">
      <alignment horizontal="left" vertical="center" wrapText="1"/>
      <protection locked="0"/>
    </xf>
    <xf numFmtId="0" fontId="15" fillId="2" borderId="2" xfId="6" applyFont="1" applyFill="1" applyBorder="1" applyAlignment="1" applyProtection="1">
      <alignment horizontal="left" vertical="center" wrapText="1"/>
      <protection locked="0"/>
    </xf>
    <xf numFmtId="0" fontId="15" fillId="2" borderId="17" xfId="6" applyFont="1" applyFill="1" applyBorder="1" applyAlignment="1" applyProtection="1">
      <alignment horizontal="left" vertical="center" wrapText="1"/>
      <protection locked="0"/>
    </xf>
    <xf numFmtId="0" fontId="21" fillId="2" borderId="12" xfId="1" applyNumberFormat="1" applyFont="1" applyFill="1" applyBorder="1" applyAlignment="1" applyProtection="1">
      <alignment horizontal="center" vertical="center" wrapText="1"/>
      <protection locked="0"/>
    </xf>
    <xf numFmtId="0" fontId="14" fillId="2" borderId="13" xfId="1" applyNumberFormat="1" applyFont="1" applyFill="1" applyBorder="1" applyAlignment="1" applyProtection="1">
      <alignment horizontal="center" vertical="center"/>
      <protection locked="0"/>
    </xf>
    <xf numFmtId="165" fontId="15" fillId="2" borderId="18" xfId="6" applyNumberFormat="1" applyFont="1" applyFill="1" applyBorder="1" applyAlignment="1" applyProtection="1">
      <alignment horizontal="center" vertical="center" wrapText="1"/>
      <protection locked="0"/>
    </xf>
    <xf numFmtId="165" fontId="15" fillId="2" borderId="20" xfId="6" applyNumberFormat="1" applyFont="1" applyFill="1" applyBorder="1" applyAlignment="1" applyProtection="1">
      <alignment horizontal="center" vertical="center" wrapText="1"/>
      <protection locked="0"/>
    </xf>
    <xf numFmtId="165" fontId="15" fillId="2" borderId="19" xfId="6" applyNumberFormat="1" applyFont="1" applyFill="1" applyBorder="1" applyAlignment="1" applyProtection="1">
      <alignment horizontal="center" vertical="center" wrapText="1"/>
      <protection locked="0"/>
    </xf>
    <xf numFmtId="0" fontId="15" fillId="2" borderId="8" xfId="6" applyFont="1" applyFill="1" applyBorder="1" applyAlignment="1" applyProtection="1">
      <alignment horizontal="center" vertical="center" wrapText="1"/>
      <protection locked="0"/>
    </xf>
    <xf numFmtId="0" fontId="15" fillId="2" borderId="2" xfId="6" applyFont="1" applyFill="1" applyBorder="1" applyAlignment="1" applyProtection="1">
      <alignment horizontal="center" vertical="center" wrapText="1"/>
      <protection locked="0"/>
    </xf>
    <xf numFmtId="0" fontId="15" fillId="2" borderId="17" xfId="6" applyFont="1" applyFill="1" applyBorder="1" applyAlignment="1" applyProtection="1">
      <alignment horizontal="center" vertical="center" wrapText="1"/>
      <protection locked="0"/>
    </xf>
    <xf numFmtId="0" fontId="17" fillId="2" borderId="6" xfId="1" applyFont="1" applyFill="1" applyBorder="1" applyAlignment="1" applyProtection="1">
      <alignment horizontal="right" vertical="center"/>
      <protection locked="0"/>
    </xf>
    <xf numFmtId="0" fontId="15" fillId="0" borderId="23" xfId="6" applyFont="1" applyBorder="1" applyAlignment="1" applyProtection="1">
      <protection locked="0"/>
    </xf>
    <xf numFmtId="0" fontId="0" fillId="0" borderId="23" xfId="0" applyBorder="1" applyAlignment="1"/>
    <xf numFmtId="0" fontId="15" fillId="2" borderId="10" xfId="6" applyFont="1" applyFill="1" applyBorder="1" applyAlignment="1" applyProtection="1">
      <alignment horizontal="center" vertical="center" textRotation="90" wrapText="1"/>
      <protection locked="0"/>
    </xf>
    <xf numFmtId="0" fontId="15" fillId="2" borderId="11" xfId="6" applyFont="1" applyFill="1" applyBorder="1" applyAlignment="1" applyProtection="1">
      <alignment horizontal="center" vertical="center" textRotation="90" wrapText="1"/>
      <protection locked="0"/>
    </xf>
    <xf numFmtId="0" fontId="15" fillId="2" borderId="16" xfId="6" applyFont="1" applyFill="1" applyBorder="1" applyAlignment="1" applyProtection="1">
      <alignment horizontal="center" vertical="center" textRotation="90" wrapText="1"/>
      <protection locked="0"/>
    </xf>
    <xf numFmtId="0" fontId="8" fillId="2" borderId="8" xfId="6" applyFont="1" applyFill="1" applyBorder="1" applyAlignment="1" applyProtection="1">
      <alignment horizontal="center" vertical="center" textRotation="90" wrapText="1"/>
      <protection locked="0"/>
    </xf>
    <xf numFmtId="0" fontId="8" fillId="2" borderId="2" xfId="6" applyFont="1" applyFill="1" applyBorder="1" applyAlignment="1" applyProtection="1">
      <alignment horizontal="center" vertical="center" textRotation="90" wrapText="1"/>
      <protection locked="0"/>
    </xf>
    <xf numFmtId="0" fontId="8" fillId="2" borderId="17" xfId="6" applyFont="1" applyFill="1" applyBorder="1" applyAlignment="1" applyProtection="1">
      <alignment horizontal="center" vertical="center" textRotation="90" wrapText="1"/>
      <protection locked="0"/>
    </xf>
    <xf numFmtId="0" fontId="15" fillId="2" borderId="12" xfId="6" applyFont="1" applyFill="1" applyBorder="1" applyAlignment="1" applyProtection="1">
      <alignment horizontal="center" vertical="center" textRotation="90" wrapText="1"/>
      <protection locked="0"/>
    </xf>
    <xf numFmtId="0" fontId="15" fillId="2" borderId="13" xfId="6" applyFont="1" applyFill="1" applyBorder="1" applyAlignment="1" applyProtection="1">
      <alignment horizontal="center" vertical="center" textRotation="90" wrapText="1"/>
      <protection locked="0"/>
    </xf>
    <xf numFmtId="0" fontId="15" fillId="2" borderId="14" xfId="6" applyFont="1" applyFill="1" applyBorder="1" applyAlignment="1" applyProtection="1">
      <alignment horizontal="center" vertical="center" textRotation="90" wrapText="1"/>
      <protection locked="0"/>
    </xf>
    <xf numFmtId="0" fontId="21" fillId="2" borderId="13" xfId="1" applyNumberFormat="1" applyFont="1" applyFill="1" applyBorder="1" applyAlignment="1" applyProtection="1">
      <alignment horizontal="center" vertical="center" wrapText="1"/>
      <protection locked="0"/>
    </xf>
    <xf numFmtId="0" fontId="21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15" fillId="2" borderId="21" xfId="6" applyFont="1" applyFill="1" applyBorder="1" applyAlignment="1" applyProtection="1">
      <alignment horizontal="center" vertical="center" textRotation="90" wrapText="1"/>
      <protection locked="0"/>
    </xf>
    <xf numFmtId="0" fontId="15" fillId="2" borderId="40" xfId="6" applyFont="1" applyFill="1" applyBorder="1" applyAlignment="1" applyProtection="1">
      <alignment horizontal="center" vertical="center" textRotation="90" wrapText="1"/>
      <protection locked="0"/>
    </xf>
    <xf numFmtId="0" fontId="15" fillId="2" borderId="22" xfId="6" applyFont="1" applyFill="1" applyBorder="1" applyAlignment="1" applyProtection="1">
      <alignment horizontal="center" vertical="center" textRotation="90" wrapText="1"/>
      <protection locked="0"/>
    </xf>
    <xf numFmtId="0" fontId="8" fillId="2" borderId="12" xfId="6" applyFont="1" applyFill="1" applyBorder="1" applyAlignment="1" applyProtection="1">
      <alignment horizontal="center" vertical="center" textRotation="90" wrapText="1"/>
      <protection locked="0"/>
    </xf>
    <xf numFmtId="0" fontId="8" fillId="2" borderId="13" xfId="6" applyFont="1" applyFill="1" applyBorder="1" applyAlignment="1" applyProtection="1">
      <alignment horizontal="center" vertical="center" textRotation="90" wrapText="1"/>
      <protection locked="0"/>
    </xf>
    <xf numFmtId="0" fontId="8" fillId="2" borderId="14" xfId="6" applyFont="1" applyFill="1" applyBorder="1" applyAlignment="1" applyProtection="1">
      <alignment horizontal="center" vertical="center" textRotation="90" wrapText="1"/>
      <protection locked="0"/>
    </xf>
    <xf numFmtId="0" fontId="5" fillId="0" borderId="21" xfId="5" applyFont="1" applyBorder="1" applyAlignment="1" applyProtection="1">
      <alignment horizontal="center" vertical="center" wrapText="1"/>
      <protection locked="0"/>
    </xf>
    <xf numFmtId="0" fontId="5" fillId="0" borderId="22" xfId="5" applyFont="1" applyBorder="1" applyAlignment="1" applyProtection="1">
      <alignment horizontal="center" vertical="center" wrapText="1"/>
      <protection locked="0"/>
    </xf>
    <xf numFmtId="0" fontId="15" fillId="2" borderId="12" xfId="6" applyFont="1" applyFill="1" applyBorder="1" applyAlignment="1" applyProtection="1">
      <alignment horizontal="left" vertical="center" wrapText="1"/>
      <protection locked="0"/>
    </xf>
    <xf numFmtId="0" fontId="15" fillId="2" borderId="13" xfId="6" applyFont="1" applyFill="1" applyBorder="1" applyAlignment="1" applyProtection="1">
      <alignment horizontal="left" vertical="center" wrapText="1"/>
      <protection locked="0"/>
    </xf>
    <xf numFmtId="0" fontId="15" fillId="2" borderId="14" xfId="6" applyFont="1" applyFill="1" applyBorder="1" applyAlignment="1" applyProtection="1">
      <alignment horizontal="left" vertical="center" wrapText="1"/>
      <protection locked="0"/>
    </xf>
    <xf numFmtId="0" fontId="15" fillId="2" borderId="12" xfId="6" applyFont="1" applyFill="1" applyBorder="1" applyAlignment="1" applyProtection="1">
      <alignment horizontal="center" vertical="center" wrapText="1"/>
      <protection locked="0"/>
    </xf>
    <xf numFmtId="0" fontId="15" fillId="2" borderId="13" xfId="6" applyFont="1" applyFill="1" applyBorder="1" applyAlignment="1" applyProtection="1">
      <alignment horizontal="center" vertical="center" wrapText="1"/>
      <protection locked="0"/>
    </xf>
    <xf numFmtId="0" fontId="15" fillId="2" borderId="14" xfId="6" applyFont="1" applyFill="1" applyBorder="1" applyAlignment="1" applyProtection="1">
      <alignment horizontal="center" vertical="center" wrapText="1"/>
      <protection locked="0"/>
    </xf>
    <xf numFmtId="2" fontId="17" fillId="0" borderId="34" xfId="1" applyNumberFormat="1" applyFont="1" applyBorder="1" applyAlignment="1" applyProtection="1">
      <alignment horizontal="center" vertical="center"/>
      <protection locked="0"/>
    </xf>
    <xf numFmtId="2" fontId="17" fillId="0" borderId="35" xfId="1" applyNumberFormat="1" applyFont="1" applyBorder="1" applyAlignment="1" applyProtection="1">
      <alignment horizontal="center" vertical="center"/>
      <protection locked="0"/>
    </xf>
    <xf numFmtId="2" fontId="17" fillId="0" borderId="36" xfId="1" applyNumberFormat="1" applyFont="1" applyBorder="1" applyAlignment="1" applyProtection="1">
      <alignment horizontal="center" vertical="center"/>
      <protection locked="0"/>
    </xf>
    <xf numFmtId="164" fontId="20" fillId="0" borderId="31" xfId="15" applyNumberFormat="1" applyFont="1" applyBorder="1" applyAlignment="1" applyProtection="1">
      <alignment horizontal="center" vertical="center"/>
      <protection locked="0"/>
    </xf>
    <xf numFmtId="164" fontId="20" fillId="0" borderId="32" xfId="15" applyNumberFormat="1" applyFont="1" applyBorder="1" applyAlignment="1" applyProtection="1">
      <alignment horizontal="center" vertical="center"/>
      <protection locked="0"/>
    </xf>
    <xf numFmtId="164" fontId="20" fillId="0" borderId="33" xfId="15" applyNumberFormat="1" applyFont="1" applyBorder="1" applyAlignment="1" applyProtection="1">
      <alignment horizontal="center" vertical="center"/>
      <protection locked="0"/>
    </xf>
    <xf numFmtId="0" fontId="15" fillId="0" borderId="28" xfId="9" applyFont="1" applyBorder="1" applyAlignment="1" applyProtection="1">
      <alignment horizontal="center" vertical="center" wrapText="1"/>
      <protection locked="0"/>
    </xf>
    <xf numFmtId="0" fontId="15" fillId="0" borderId="29" xfId="9" applyFont="1" applyBorder="1" applyAlignment="1" applyProtection="1">
      <alignment horizontal="center" vertical="center" wrapText="1"/>
      <protection locked="0"/>
    </xf>
    <xf numFmtId="0" fontId="15" fillId="0" borderId="30" xfId="9" applyFont="1" applyBorder="1" applyAlignment="1" applyProtection="1">
      <alignment horizontal="center" vertical="center" wrapText="1"/>
      <protection locked="0"/>
    </xf>
    <xf numFmtId="165" fontId="24" fillId="0" borderId="28" xfId="9" applyNumberFormat="1" applyFont="1" applyBorder="1" applyAlignment="1" applyProtection="1">
      <alignment horizontal="center" vertical="center"/>
      <protection locked="0"/>
    </xf>
    <xf numFmtId="165" fontId="35" fillId="0" borderId="29" xfId="0" applyNumberFormat="1" applyFont="1" applyBorder="1" applyAlignment="1">
      <alignment horizontal="center" vertical="center"/>
    </xf>
    <xf numFmtId="165" fontId="35" fillId="0" borderId="30" xfId="0" applyNumberFormat="1" applyFont="1" applyBorder="1" applyAlignment="1">
      <alignment horizontal="center" vertical="center"/>
    </xf>
    <xf numFmtId="0" fontId="17" fillId="0" borderId="10" xfId="13" applyFont="1" applyBorder="1" applyAlignment="1" applyProtection="1">
      <alignment horizontal="center" vertical="center" wrapText="1"/>
      <protection locked="0"/>
    </xf>
    <xf numFmtId="0" fontId="17" fillId="0" borderId="11" xfId="13" applyFont="1" applyBorder="1" applyAlignment="1" applyProtection="1">
      <alignment horizontal="center" vertical="center" wrapText="1"/>
      <protection locked="0"/>
    </xf>
    <xf numFmtId="0" fontId="17" fillId="0" borderId="15" xfId="13" applyFont="1" applyBorder="1" applyAlignment="1" applyProtection="1">
      <alignment horizontal="center" vertical="center" wrapText="1"/>
      <protection locked="0"/>
    </xf>
    <xf numFmtId="0" fontId="17" fillId="0" borderId="2" xfId="17" applyFont="1" applyFill="1" applyBorder="1" applyAlignment="1" applyProtection="1">
      <alignment horizontal="center" vertical="center"/>
      <protection locked="0"/>
    </xf>
    <xf numFmtId="0" fontId="15" fillId="0" borderId="12" xfId="11" applyFont="1" applyBorder="1" applyAlignment="1" applyProtection="1">
      <alignment horizontal="center" vertical="center" wrapText="1"/>
      <protection locked="0"/>
    </xf>
    <xf numFmtId="0" fontId="15" fillId="0" borderId="13" xfId="11" applyFont="1" applyBorder="1" applyAlignment="1" applyProtection="1">
      <alignment horizontal="center" vertical="center" wrapText="1"/>
      <protection locked="0"/>
    </xf>
    <xf numFmtId="0" fontId="15" fillId="0" borderId="14" xfId="11" applyFont="1" applyBorder="1" applyAlignment="1" applyProtection="1">
      <alignment horizontal="center" vertical="center" wrapText="1"/>
      <protection locked="0"/>
    </xf>
    <xf numFmtId="0" fontId="15" fillId="0" borderId="18" xfId="11" applyFont="1" applyBorder="1" applyAlignment="1" applyProtection="1">
      <alignment horizontal="center" vertical="center" wrapText="1"/>
      <protection locked="0"/>
    </xf>
    <xf numFmtId="0" fontId="15" fillId="0" borderId="20" xfId="11" applyFont="1" applyBorder="1" applyAlignment="1" applyProtection="1">
      <alignment horizontal="center" vertical="center" wrapText="1"/>
      <protection locked="0"/>
    </xf>
    <xf numFmtId="0" fontId="15" fillId="0" borderId="19" xfId="11" applyFont="1" applyBorder="1" applyAlignment="1" applyProtection="1">
      <alignment horizontal="center" vertical="center" wrapText="1"/>
      <protection locked="0"/>
    </xf>
    <xf numFmtId="0" fontId="18" fillId="0" borderId="31" xfId="9" applyFont="1" applyBorder="1" applyAlignment="1" applyProtection="1">
      <alignment horizontal="center" vertical="center"/>
      <protection locked="0"/>
    </xf>
    <xf numFmtId="0" fontId="18" fillId="0" borderId="32" xfId="9" applyFont="1" applyBorder="1" applyAlignment="1" applyProtection="1">
      <alignment horizontal="center" vertical="center"/>
      <protection locked="0"/>
    </xf>
    <xf numFmtId="0" fontId="18" fillId="0" borderId="33" xfId="9" applyFont="1" applyBorder="1" applyAlignment="1" applyProtection="1">
      <alignment horizontal="center" vertical="center"/>
      <protection locked="0"/>
    </xf>
    <xf numFmtId="0" fontId="15" fillId="0" borderId="0" xfId="12" applyFont="1" applyBorder="1" applyAlignment="1" applyProtection="1">
      <protection locked="0"/>
    </xf>
    <xf numFmtId="0" fontId="6" fillId="0" borderId="0" xfId="12" applyFont="1" applyAlignment="1" applyProtection="1">
      <alignment horizontal="center" vertical="center"/>
      <protection locked="0"/>
    </xf>
    <xf numFmtId="0" fontId="15" fillId="2" borderId="31" xfId="12" applyFont="1" applyFill="1" applyBorder="1" applyAlignment="1" applyProtection="1">
      <alignment horizontal="center" vertical="center" wrapText="1"/>
      <protection locked="0"/>
    </xf>
    <xf numFmtId="0" fontId="15" fillId="2" borderId="32" xfId="12" applyFont="1" applyFill="1" applyBorder="1" applyAlignment="1" applyProtection="1">
      <alignment horizontal="center" vertical="center" wrapText="1"/>
      <protection locked="0"/>
    </xf>
    <xf numFmtId="0" fontId="0" fillId="0" borderId="32" xfId="0" applyBorder="1" applyAlignment="1">
      <alignment horizontal="center" vertical="center" wrapText="1"/>
    </xf>
    <xf numFmtId="0" fontId="8" fillId="2" borderId="8" xfId="12" applyFont="1" applyFill="1" applyBorder="1" applyAlignment="1" applyProtection="1">
      <alignment horizontal="center" vertical="center" textRotation="90" wrapText="1"/>
      <protection locked="0"/>
    </xf>
    <xf numFmtId="0" fontId="8" fillId="2" borderId="2" xfId="12" applyFont="1" applyFill="1" applyBorder="1" applyAlignment="1" applyProtection="1">
      <alignment horizontal="center" vertical="center" textRotation="90" wrapText="1"/>
      <protection locked="0"/>
    </xf>
    <xf numFmtId="0" fontId="8" fillId="2" borderId="9" xfId="12" applyFont="1" applyFill="1" applyBorder="1" applyAlignment="1" applyProtection="1">
      <alignment horizontal="center" vertical="center" textRotation="90" wrapText="1"/>
      <protection locked="0"/>
    </xf>
    <xf numFmtId="0" fontId="15" fillId="2" borderId="25" xfId="12" applyFont="1" applyFill="1" applyBorder="1" applyAlignment="1" applyProtection="1">
      <alignment horizontal="center" vertical="center" textRotation="90" wrapText="1"/>
      <protection locked="0"/>
    </xf>
    <xf numFmtId="0" fontId="15" fillId="2" borderId="24" xfId="12" applyFont="1" applyFill="1" applyBorder="1" applyAlignment="1" applyProtection="1">
      <alignment horizontal="center" vertical="center" textRotation="90" wrapText="1"/>
      <protection locked="0"/>
    </xf>
    <xf numFmtId="0" fontId="15" fillId="2" borderId="9" xfId="12" applyFont="1" applyFill="1" applyBorder="1" applyAlignment="1" applyProtection="1">
      <alignment horizontal="center" vertical="center" textRotation="90" wrapText="1"/>
      <protection locked="0"/>
    </xf>
    <xf numFmtId="0" fontId="15" fillId="2" borderId="8" xfId="12" applyFont="1" applyFill="1" applyBorder="1" applyAlignment="1" applyProtection="1">
      <alignment horizontal="left" vertical="center" wrapText="1"/>
      <protection locked="0"/>
    </xf>
    <xf numFmtId="0" fontId="15" fillId="2" borderId="2" xfId="12" applyFont="1" applyFill="1" applyBorder="1" applyAlignment="1" applyProtection="1">
      <alignment horizontal="left" vertical="center" wrapText="1"/>
      <protection locked="0"/>
    </xf>
    <xf numFmtId="0" fontId="15" fillId="2" borderId="9" xfId="12" applyFont="1" applyFill="1" applyBorder="1" applyAlignment="1" applyProtection="1">
      <alignment horizontal="left" vertical="center" wrapText="1"/>
      <protection locked="0"/>
    </xf>
    <xf numFmtId="0" fontId="15" fillId="2" borderId="10" xfId="12" applyFont="1" applyFill="1" applyBorder="1" applyAlignment="1" applyProtection="1">
      <alignment horizontal="center" vertical="center" textRotation="90" wrapText="1"/>
      <protection locked="0"/>
    </xf>
    <xf numFmtId="0" fontId="15" fillId="2" borderId="11" xfId="12" applyFont="1" applyFill="1" applyBorder="1" applyAlignment="1" applyProtection="1">
      <alignment horizontal="center" vertical="center" textRotation="90" wrapText="1"/>
      <protection locked="0"/>
    </xf>
    <xf numFmtId="0" fontId="15" fillId="2" borderId="15" xfId="12" applyFont="1" applyFill="1" applyBorder="1" applyAlignment="1" applyProtection="1">
      <alignment horizontal="center" vertical="center" textRotation="90" wrapText="1"/>
      <protection locked="0"/>
    </xf>
    <xf numFmtId="0" fontId="30" fillId="4" borderId="0" xfId="17" applyFont="1" applyFill="1" applyBorder="1" applyAlignment="1" applyProtection="1">
      <alignment horizontal="center" vertical="center" wrapText="1"/>
      <protection locked="0"/>
    </xf>
    <xf numFmtId="0" fontId="9" fillId="0" borderId="0" xfId="17" applyAlignment="1" applyProtection="1">
      <alignment vertical="center"/>
      <protection locked="0"/>
    </xf>
    <xf numFmtId="0" fontId="32" fillId="0" borderId="0" xfId="17" applyFont="1" applyAlignment="1" applyProtection="1">
      <alignment vertical="center"/>
      <protection locked="0"/>
    </xf>
    <xf numFmtId="0" fontId="33" fillId="0" borderId="0" xfId="0" applyFont="1" applyAlignment="1">
      <alignment vertical="center"/>
    </xf>
    <xf numFmtId="0" fontId="15" fillId="0" borderId="1" xfId="17" applyFont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  <xf numFmtId="0" fontId="3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17" applyFont="1" applyAlignment="1" applyProtection="1">
      <alignment horizontal="center" vertical="center"/>
      <protection locked="0"/>
    </xf>
  </cellXfs>
  <cellStyles count="18">
    <cellStyle name="Normal 2" xfId="10"/>
    <cellStyle name="Normal 3" xfId="15"/>
    <cellStyle name="Обычный" xfId="0" builtinId="0"/>
    <cellStyle name="Обычный 2" xfId="1"/>
    <cellStyle name="Обычный 3" xfId="2"/>
    <cellStyle name="Обычный_Выездка технические1" xfId="3"/>
    <cellStyle name="Обычный_Выездка технические1 2" xfId="4"/>
    <cellStyle name="Обычный_Выездка технические1 3" xfId="9"/>
    <cellStyle name="Обычный_Измайлово-2003" xfId="5"/>
    <cellStyle name="Обычный_Измайлово-2003 2" xfId="13"/>
    <cellStyle name="Обычный_конкур К" xfId="16"/>
    <cellStyle name="Обычный_Лист Microsoft Excel" xfId="6"/>
    <cellStyle name="Обычный_Лист Microsoft Excel 2" xfId="12"/>
    <cellStyle name="Обычный_Лист Microsoft Excel 2 2" xfId="17"/>
    <cellStyle name="Обычный_Орел" xfId="7"/>
    <cellStyle name="Обычный_ПРИМЕРЫ ТЕХ.РЕЗУЛЬТАТОВ - Выездка" xfId="14"/>
    <cellStyle name="Обычный_Россия (В) юниоры" xfId="11"/>
    <cellStyle name="Стиль 1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171452</xdr:colOff>
      <xdr:row>0</xdr:row>
      <xdr:rowOff>0</xdr:rowOff>
    </xdr:from>
    <xdr:to>
      <xdr:col>5</xdr:col>
      <xdr:colOff>133351</xdr:colOff>
      <xdr:row>3</xdr:row>
      <xdr:rowOff>343045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1452" y="0"/>
          <a:ext cx="2085974" cy="1676545"/>
        </a:xfrm>
        <a:prstGeom prst="rect">
          <a:avLst/>
        </a:prstGeom>
      </xdr:spPr>
    </xdr:pic>
    <xdr:clientData/>
  </xdr:twoCellAnchor>
  <xdr:twoCellAnchor editAs="oneCell">
    <xdr:from>
      <xdr:col>16</xdr:col>
      <xdr:colOff>333375</xdr:colOff>
      <xdr:row>0</xdr:row>
      <xdr:rowOff>0</xdr:rowOff>
    </xdr:from>
    <xdr:to>
      <xdr:col>19</xdr:col>
      <xdr:colOff>38100</xdr:colOff>
      <xdr:row>3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01125" y="0"/>
          <a:ext cx="1524000" cy="1485900"/>
        </a:xfrm>
        <a:prstGeom prst="rect">
          <a:avLst/>
        </a:prstGeom>
      </xdr:spPr>
    </xdr:pic>
    <xdr:clientData/>
  </xdr:twoCellAnchor>
  <xdr:twoCellAnchor editAs="oneCell">
    <xdr:from>
      <xdr:col>10</xdr:col>
      <xdr:colOff>161924</xdr:colOff>
      <xdr:row>0</xdr:row>
      <xdr:rowOff>76200</xdr:rowOff>
    </xdr:from>
    <xdr:to>
      <xdr:col>13</xdr:col>
      <xdr:colOff>243795</xdr:colOff>
      <xdr:row>3</xdr:row>
      <xdr:rowOff>304800</xdr:rowOff>
    </xdr:to>
    <xdr:pic>
      <xdr:nvPicPr>
        <xdr:cNvPr id="4" name="Picture 3" descr="images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0124" y="76200"/>
          <a:ext cx="2158321" cy="1562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19052</xdr:colOff>
      <xdr:row>0</xdr:row>
      <xdr:rowOff>0</xdr:rowOff>
    </xdr:from>
    <xdr:to>
      <xdr:col>5</xdr:col>
      <xdr:colOff>542926</xdr:colOff>
      <xdr:row>3</xdr:row>
      <xdr:rowOff>343045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1027" y="0"/>
          <a:ext cx="2085974" cy="1676545"/>
        </a:xfrm>
        <a:prstGeom prst="rect">
          <a:avLst/>
        </a:prstGeom>
      </xdr:spPr>
    </xdr:pic>
    <xdr:clientData/>
  </xdr:twoCellAnchor>
  <xdr:twoCellAnchor editAs="oneCell">
    <xdr:from>
      <xdr:col>16</xdr:col>
      <xdr:colOff>333375</xdr:colOff>
      <xdr:row>0</xdr:row>
      <xdr:rowOff>0</xdr:rowOff>
    </xdr:from>
    <xdr:to>
      <xdr:col>19</xdr:col>
      <xdr:colOff>38100</xdr:colOff>
      <xdr:row>3</xdr:row>
      <xdr:rowOff>152400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01125" y="0"/>
          <a:ext cx="1524000" cy="14859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0</xdr:row>
      <xdr:rowOff>9525</xdr:rowOff>
    </xdr:from>
    <xdr:to>
      <xdr:col>13</xdr:col>
      <xdr:colOff>24721</xdr:colOff>
      <xdr:row>3</xdr:row>
      <xdr:rowOff>238125</xdr:rowOff>
    </xdr:to>
    <xdr:pic>
      <xdr:nvPicPr>
        <xdr:cNvPr id="4" name="Picture 3" descr="images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591050" y="9525"/>
          <a:ext cx="2158321" cy="1562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476249</xdr:colOff>
      <xdr:row>4</xdr:row>
      <xdr:rowOff>66820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04775"/>
          <a:ext cx="2085974" cy="1676545"/>
        </a:xfrm>
        <a:prstGeom prst="rect">
          <a:avLst/>
        </a:prstGeom>
      </xdr:spPr>
    </xdr:pic>
    <xdr:clientData/>
  </xdr:twoCellAnchor>
  <xdr:twoCellAnchor editAs="oneCell">
    <xdr:from>
      <xdr:col>13</xdr:col>
      <xdr:colOff>434068</xdr:colOff>
      <xdr:row>0</xdr:row>
      <xdr:rowOff>104774</xdr:rowOff>
    </xdr:from>
    <xdr:to>
      <xdr:col>15</xdr:col>
      <xdr:colOff>653143</xdr:colOff>
      <xdr:row>3</xdr:row>
      <xdr:rowOff>377903</xdr:rowOff>
    </xdr:to>
    <xdr:pic>
      <xdr:nvPicPr>
        <xdr:cNvPr id="4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37247" y="104774"/>
          <a:ext cx="1647825" cy="1606629"/>
        </a:xfrm>
        <a:prstGeom prst="rect">
          <a:avLst/>
        </a:prstGeom>
      </xdr:spPr>
    </xdr:pic>
    <xdr:clientData/>
  </xdr:twoCellAnchor>
  <xdr:twoCellAnchor editAs="oneCell">
    <xdr:from>
      <xdr:col>7</xdr:col>
      <xdr:colOff>685800</xdr:colOff>
      <xdr:row>0</xdr:row>
      <xdr:rowOff>19051</xdr:rowOff>
    </xdr:from>
    <xdr:to>
      <xdr:col>11</xdr:col>
      <xdr:colOff>76200</xdr:colOff>
      <xdr:row>3</xdr:row>
      <xdr:rowOff>1</xdr:rowOff>
    </xdr:to>
    <xdr:pic>
      <xdr:nvPicPr>
        <xdr:cNvPr id="6" name="Picture 5" descr="images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619750" y="19051"/>
          <a:ext cx="2238375" cy="1314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142875</xdr:rowOff>
    </xdr:from>
    <xdr:to>
      <xdr:col>2</xdr:col>
      <xdr:colOff>266700</xdr:colOff>
      <xdr:row>2</xdr:row>
      <xdr:rowOff>133970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3825" y="142875"/>
          <a:ext cx="1400175" cy="1229345"/>
        </a:xfrm>
        <a:prstGeom prst="rect">
          <a:avLst/>
        </a:prstGeom>
      </xdr:spPr>
    </xdr:pic>
    <xdr:clientData/>
  </xdr:twoCellAnchor>
  <xdr:twoCellAnchor editAs="oneCell">
    <xdr:from>
      <xdr:col>4</xdr:col>
      <xdr:colOff>1095375</xdr:colOff>
      <xdr:row>0</xdr:row>
      <xdr:rowOff>200026</xdr:rowOff>
    </xdr:from>
    <xdr:to>
      <xdr:col>5</xdr:col>
      <xdr:colOff>133350</xdr:colOff>
      <xdr:row>2</xdr:row>
      <xdr:rowOff>170815</xdr:rowOff>
    </xdr:to>
    <xdr:pic>
      <xdr:nvPicPr>
        <xdr:cNvPr id="4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67175" y="200026"/>
          <a:ext cx="1162050" cy="1209039"/>
        </a:xfrm>
        <a:prstGeom prst="rect">
          <a:avLst/>
        </a:prstGeom>
      </xdr:spPr>
    </xdr:pic>
    <xdr:clientData/>
  </xdr:twoCellAnchor>
  <xdr:twoCellAnchor editAs="oneCell">
    <xdr:from>
      <xdr:col>2</xdr:col>
      <xdr:colOff>819150</xdr:colOff>
      <xdr:row>0</xdr:row>
      <xdr:rowOff>28575</xdr:rowOff>
    </xdr:from>
    <xdr:to>
      <xdr:col>4</xdr:col>
      <xdr:colOff>523875</xdr:colOff>
      <xdr:row>3</xdr:row>
      <xdr:rowOff>76200</xdr:rowOff>
    </xdr:to>
    <xdr:pic>
      <xdr:nvPicPr>
        <xdr:cNvPr id="5" name="Picture 4" descr="images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71675" y="28575"/>
          <a:ext cx="15240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opLeftCell="A6" zoomScaleNormal="100" zoomScaleSheetLayoutView="70" workbookViewId="0">
      <selection activeCell="K36" sqref="K36:Q36"/>
    </sheetView>
  </sheetViews>
  <sheetFormatPr defaultRowHeight="12.75"/>
  <cols>
    <col min="1" max="1" width="3.7109375" style="3" customWidth="1"/>
    <col min="2" max="2" width="4.7109375" style="3" customWidth="1"/>
    <col min="3" max="3" width="23.42578125" style="3" customWidth="1"/>
    <col min="4" max="4" width="7.7109375" style="3" hidden="1" customWidth="1"/>
    <col min="5" max="5" width="4.7109375" style="3" hidden="1" customWidth="1"/>
    <col min="6" max="6" width="25.5703125" style="3" customWidth="1"/>
    <col min="7" max="7" width="8.42578125" style="3" hidden="1" customWidth="1"/>
    <col min="8" max="8" width="0.140625" style="3" customWidth="1"/>
    <col min="9" max="9" width="8.42578125" style="3" customWidth="1"/>
    <col min="10" max="10" width="3.7109375" style="3" customWidth="1"/>
    <col min="11" max="11" width="9.7109375" style="3" customWidth="1"/>
    <col min="12" max="13" width="10.7109375" style="3" customWidth="1"/>
    <col min="14" max="16" width="9.7109375" style="3" customWidth="1"/>
    <col min="17" max="17" width="9.7109375" style="37" customWidth="1"/>
    <col min="18" max="18" width="9.7109375" style="3" customWidth="1"/>
    <col min="19" max="19" width="7.85546875" style="40" customWidth="1"/>
    <col min="20" max="20" width="11.42578125" style="37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4"/>
      <c r="R1" s="1"/>
      <c r="S1" s="39"/>
      <c r="T1" s="38"/>
    </row>
    <row r="2" spans="1:20" ht="30" customHeight="1">
      <c r="A2" s="180"/>
      <c r="B2" s="180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</row>
    <row r="3" spans="1:20" ht="30" customHeight="1">
      <c r="A3" s="136"/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</row>
    <row r="4" spans="1:20" ht="30" customHeight="1">
      <c r="A4" s="136"/>
      <c r="B4" s="136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</row>
    <row r="5" spans="1:20" s="4" customFormat="1" ht="15.95" customHeight="1">
      <c r="A5" s="182" t="s">
        <v>0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</row>
    <row r="6" spans="1:20" s="5" customFormat="1" ht="15.95" customHeight="1">
      <c r="A6" s="183" t="s">
        <v>1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</row>
    <row r="7" spans="1:20" s="6" customFormat="1" ht="15.95" customHeight="1">
      <c r="A7" s="184" t="s">
        <v>25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</row>
    <row r="8" spans="1:20" s="11" customFormat="1" ht="15" customHeight="1" thickBot="1">
      <c r="A8" s="7"/>
      <c r="B8" s="8"/>
      <c r="C8" s="9"/>
      <c r="D8" s="9"/>
      <c r="E8" s="9"/>
      <c r="F8" s="9"/>
      <c r="G8" s="9"/>
      <c r="H8" s="10"/>
      <c r="I8" s="165" t="s">
        <v>31</v>
      </c>
      <c r="J8" s="166"/>
      <c r="K8" s="166"/>
      <c r="L8" s="166"/>
      <c r="M8" s="200" t="s">
        <v>33</v>
      </c>
      <c r="N8" s="201"/>
      <c r="O8" s="201"/>
      <c r="P8" s="201"/>
      <c r="Q8" s="201"/>
      <c r="R8" s="201"/>
      <c r="S8" s="201"/>
      <c r="T8" s="201"/>
    </row>
    <row r="9" spans="1:20" s="12" customFormat="1" ht="15">
      <c r="A9" s="202" t="s">
        <v>9</v>
      </c>
      <c r="B9" s="205" t="s">
        <v>8</v>
      </c>
      <c r="C9" s="188" t="s">
        <v>22</v>
      </c>
      <c r="D9" s="196" t="s">
        <v>10</v>
      </c>
      <c r="E9" s="185" t="s">
        <v>11</v>
      </c>
      <c r="F9" s="188" t="s">
        <v>24</v>
      </c>
      <c r="G9" s="196"/>
      <c r="H9" s="196" t="s">
        <v>12</v>
      </c>
      <c r="I9" s="196" t="s">
        <v>23</v>
      </c>
      <c r="J9" s="185" t="s">
        <v>2</v>
      </c>
      <c r="K9" s="17" t="s">
        <v>20</v>
      </c>
      <c r="L9" s="18">
        <v>10</v>
      </c>
      <c r="M9" s="19" t="s">
        <v>5</v>
      </c>
      <c r="N9" s="199" t="s">
        <v>19</v>
      </c>
      <c r="O9" s="199"/>
      <c r="P9" s="19">
        <v>1</v>
      </c>
      <c r="Q9" s="35" t="s">
        <v>6</v>
      </c>
      <c r="R9" s="20">
        <v>2.7777777777777776E-2</v>
      </c>
      <c r="S9" s="191" t="s">
        <v>26</v>
      </c>
      <c r="T9" s="193" t="s">
        <v>27</v>
      </c>
    </row>
    <row r="10" spans="1:20" s="12" customFormat="1" ht="15">
      <c r="A10" s="203"/>
      <c r="B10" s="206"/>
      <c r="C10" s="189"/>
      <c r="D10" s="197"/>
      <c r="E10" s="186"/>
      <c r="F10" s="189"/>
      <c r="G10" s="197"/>
      <c r="H10" s="197"/>
      <c r="I10" s="197"/>
      <c r="J10" s="186"/>
      <c r="K10" s="14" t="s">
        <v>21</v>
      </c>
      <c r="L10" s="13">
        <v>10</v>
      </c>
      <c r="M10" s="15" t="s">
        <v>5</v>
      </c>
      <c r="N10" s="16"/>
      <c r="O10" s="16"/>
      <c r="P10" s="15"/>
      <c r="Q10" s="36"/>
      <c r="R10" s="32"/>
      <c r="S10" s="192"/>
      <c r="T10" s="194"/>
    </row>
    <row r="11" spans="1:20" s="12" customFormat="1" ht="23.25" thickBot="1">
      <c r="A11" s="204"/>
      <c r="B11" s="207"/>
      <c r="C11" s="190"/>
      <c r="D11" s="198"/>
      <c r="E11" s="187"/>
      <c r="F11" s="190"/>
      <c r="G11" s="198"/>
      <c r="H11" s="198"/>
      <c r="I11" s="198"/>
      <c r="J11" s="187"/>
      <c r="K11" s="27" t="s">
        <v>14</v>
      </c>
      <c r="L11" s="28" t="s">
        <v>15</v>
      </c>
      <c r="M11" s="29" t="s">
        <v>16</v>
      </c>
      <c r="N11" s="29" t="s">
        <v>17</v>
      </c>
      <c r="O11" s="29" t="s">
        <v>7</v>
      </c>
      <c r="P11" s="33" t="s">
        <v>3</v>
      </c>
      <c r="Q11" s="33" t="s">
        <v>4</v>
      </c>
      <c r="R11" s="30" t="s">
        <v>18</v>
      </c>
      <c r="S11" s="192"/>
      <c r="T11" s="195"/>
    </row>
    <row r="12" spans="1:20" s="44" customFormat="1" ht="12.75" customHeight="1">
      <c r="A12" s="149">
        <v>1</v>
      </c>
      <c r="B12" s="151">
        <v>9</v>
      </c>
      <c r="C12" s="153" t="s">
        <v>61</v>
      </c>
      <c r="D12" s="155"/>
      <c r="E12" s="157"/>
      <c r="F12" s="159" t="s">
        <v>62</v>
      </c>
      <c r="G12" s="161"/>
      <c r="H12" s="157"/>
      <c r="I12" s="157">
        <v>8</v>
      </c>
      <c r="J12" s="42">
        <v>1</v>
      </c>
      <c r="K12" s="21">
        <v>0.41666666666666669</v>
      </c>
      <c r="L12" s="22">
        <v>0.44502314814814814</v>
      </c>
      <c r="M12" s="21">
        <v>0.44643518518518516</v>
      </c>
      <c r="N12" s="21">
        <f>M12-L12</f>
        <v>1.4120370370370172E-3</v>
      </c>
      <c r="O12" s="23">
        <f>L12-K12</f>
        <v>2.8356481481481455E-2</v>
      </c>
      <c r="P12" s="138">
        <f>$L$9/O12/24</f>
        <v>14.693877551020421</v>
      </c>
      <c r="Q12" s="141">
        <f t="shared" ref="Q12" si="0">(P12+P13)/2</f>
        <v>14.619666048237487</v>
      </c>
      <c r="R12" s="143">
        <f>SUM(O12:O13)</f>
        <v>5.700231481481477E-2</v>
      </c>
      <c r="S12" s="145">
        <v>39</v>
      </c>
      <c r="T12" s="147">
        <f t="shared" ref="T12" si="1">(Q12*2-I12)*100/S12</f>
        <v>54.459825888397368</v>
      </c>
    </row>
    <row r="13" spans="1:20" s="26" customFormat="1" ht="13.5" thickBot="1">
      <c r="A13" s="150"/>
      <c r="B13" s="152"/>
      <c r="C13" s="154"/>
      <c r="D13" s="156"/>
      <c r="E13" s="158"/>
      <c r="F13" s="160"/>
      <c r="G13" s="162"/>
      <c r="H13" s="158"/>
      <c r="I13" s="158"/>
      <c r="J13" s="43">
        <v>2</v>
      </c>
      <c r="K13" s="24">
        <f>M12+$R$9</f>
        <v>0.47421296296296295</v>
      </c>
      <c r="L13" s="31">
        <v>0.50285879629629626</v>
      </c>
      <c r="M13" s="24">
        <v>0.52277777777777779</v>
      </c>
      <c r="N13" s="24">
        <f>M13-L13</f>
        <v>1.9918981481481524E-2</v>
      </c>
      <c r="O13" s="25">
        <f>L13-K13</f>
        <v>2.8645833333333315E-2</v>
      </c>
      <c r="P13" s="139">
        <f>$L$10/O13/24</f>
        <v>14.545454545454554</v>
      </c>
      <c r="Q13" s="142"/>
      <c r="R13" s="144"/>
      <c r="S13" s="146"/>
      <c r="T13" s="148"/>
    </row>
    <row r="14" spans="1:20" s="26" customFormat="1">
      <c r="A14" s="149">
        <v>2</v>
      </c>
      <c r="B14" s="151">
        <v>15</v>
      </c>
      <c r="C14" s="153" t="s">
        <v>73</v>
      </c>
      <c r="D14" s="155"/>
      <c r="E14" s="157"/>
      <c r="F14" s="159" t="s">
        <v>74</v>
      </c>
      <c r="G14" s="161"/>
      <c r="H14" s="157"/>
      <c r="I14" s="157">
        <v>8</v>
      </c>
      <c r="J14" s="42">
        <v>1</v>
      </c>
      <c r="K14" s="21">
        <v>0.42222222222222222</v>
      </c>
      <c r="L14" s="22">
        <v>0.45633101851851854</v>
      </c>
      <c r="M14" s="21">
        <v>0.46641203703703704</v>
      </c>
      <c r="N14" s="21">
        <f t="shared" ref="N14:N19" si="2">M14-L14</f>
        <v>1.0081018518518503E-2</v>
      </c>
      <c r="O14" s="23">
        <f t="shared" ref="O14:O19" si="3">L14-K14</f>
        <v>3.4108796296296318E-2</v>
      </c>
      <c r="P14" s="138">
        <f>$L$9/O14/24</f>
        <v>12.215812690872065</v>
      </c>
      <c r="Q14" s="141">
        <f t="shared" ref="Q14" si="4">(P14+P15)/2</f>
        <v>12.392822546553351</v>
      </c>
      <c r="R14" s="143">
        <f>SUM(O14:O15)</f>
        <v>6.7256944444444466E-2</v>
      </c>
      <c r="S14" s="145">
        <v>36</v>
      </c>
      <c r="T14" s="147">
        <f t="shared" ref="T14" si="5">(Q14*2-I14)*100/S14</f>
        <v>46.626791925296395</v>
      </c>
    </row>
    <row r="15" spans="1:20" s="26" customFormat="1" ht="13.5" thickBot="1">
      <c r="A15" s="150"/>
      <c r="B15" s="152"/>
      <c r="C15" s="154"/>
      <c r="D15" s="156"/>
      <c r="E15" s="158"/>
      <c r="F15" s="160"/>
      <c r="G15" s="162"/>
      <c r="H15" s="158"/>
      <c r="I15" s="158"/>
      <c r="J15" s="43">
        <v>2</v>
      </c>
      <c r="K15" s="24">
        <f>M14+$R$9</f>
        <v>0.49418981481481483</v>
      </c>
      <c r="L15" s="31">
        <v>0.52733796296296298</v>
      </c>
      <c r="M15" s="24">
        <v>0.54634259259259255</v>
      </c>
      <c r="N15" s="24">
        <f t="shared" si="2"/>
        <v>1.9004629629629566E-2</v>
      </c>
      <c r="O15" s="25">
        <f t="shared" si="3"/>
        <v>3.3148148148148149E-2</v>
      </c>
      <c r="P15" s="139">
        <f>$L$10/O15/24</f>
        <v>12.569832402234637</v>
      </c>
      <c r="Q15" s="142"/>
      <c r="R15" s="144"/>
      <c r="S15" s="146"/>
      <c r="T15" s="148"/>
    </row>
    <row r="16" spans="1:20" s="26" customFormat="1" ht="13.5" thickBot="1">
      <c r="A16" s="149">
        <v>3</v>
      </c>
      <c r="B16" s="151">
        <v>11</v>
      </c>
      <c r="C16" s="153" t="s">
        <v>65</v>
      </c>
      <c r="D16" s="155"/>
      <c r="E16" s="157"/>
      <c r="F16" s="159" t="s">
        <v>66</v>
      </c>
      <c r="G16" s="161"/>
      <c r="H16" s="157"/>
      <c r="I16" s="157">
        <v>8</v>
      </c>
      <c r="J16" s="42">
        <v>1</v>
      </c>
      <c r="K16" s="21">
        <v>0.41944444444444445</v>
      </c>
      <c r="L16" s="22">
        <v>0.45459490740740738</v>
      </c>
      <c r="M16" s="21">
        <v>0.46388888888888885</v>
      </c>
      <c r="N16" s="21">
        <f t="shared" si="2"/>
        <v>9.2939814814814725E-3</v>
      </c>
      <c r="O16" s="23">
        <f t="shared" si="3"/>
        <v>3.5150462962962925E-2</v>
      </c>
      <c r="P16" s="139">
        <f>$L$9/O16/24</f>
        <v>11.85380309515971</v>
      </c>
      <c r="Q16" s="141">
        <f>(P16+P17)/2</f>
        <v>12.489059768505852</v>
      </c>
      <c r="R16" s="143">
        <f>SUM(O16:O17)</f>
        <v>6.6898148148148096E-2</v>
      </c>
      <c r="S16" s="145">
        <v>40</v>
      </c>
      <c r="T16" s="147">
        <f t="shared" ref="T16" si="6">(Q16*2-I16)*100/S16</f>
        <v>42.445298842529255</v>
      </c>
    </row>
    <row r="17" spans="1:20" s="26" customFormat="1" ht="13.5" thickBot="1">
      <c r="A17" s="150"/>
      <c r="B17" s="152"/>
      <c r="C17" s="154"/>
      <c r="D17" s="156"/>
      <c r="E17" s="158"/>
      <c r="F17" s="160"/>
      <c r="G17" s="162"/>
      <c r="H17" s="158"/>
      <c r="I17" s="158"/>
      <c r="J17" s="43">
        <v>2</v>
      </c>
      <c r="K17" s="24">
        <f>M16+$R$9</f>
        <v>0.49166666666666664</v>
      </c>
      <c r="L17" s="31">
        <v>0.52341435185185181</v>
      </c>
      <c r="M17" s="24">
        <v>0.54024305555555563</v>
      </c>
      <c r="N17" s="24">
        <f t="shared" si="2"/>
        <v>1.6828703703703818E-2</v>
      </c>
      <c r="O17" s="25">
        <f t="shared" si="3"/>
        <v>3.174768518518517E-2</v>
      </c>
      <c r="P17" s="139">
        <f>$L$10/O17/24</f>
        <v>13.124316441851994</v>
      </c>
      <c r="Q17" s="142"/>
      <c r="R17" s="144"/>
      <c r="S17" s="146"/>
      <c r="T17" s="148"/>
    </row>
    <row r="18" spans="1:20" s="26" customFormat="1">
      <c r="A18" s="149">
        <v>4</v>
      </c>
      <c r="B18" s="151">
        <v>12</v>
      </c>
      <c r="C18" s="153" t="s">
        <v>67</v>
      </c>
      <c r="D18" s="155"/>
      <c r="E18" s="157"/>
      <c r="F18" s="159" t="s">
        <v>68</v>
      </c>
      <c r="G18" s="161"/>
      <c r="H18" s="157"/>
      <c r="I18" s="157">
        <v>8</v>
      </c>
      <c r="J18" s="42">
        <v>1</v>
      </c>
      <c r="K18" s="21">
        <v>0.42083333333333334</v>
      </c>
      <c r="L18" s="22">
        <v>0.45454861111111106</v>
      </c>
      <c r="M18" s="21">
        <v>0.4651851851851852</v>
      </c>
      <c r="N18" s="21">
        <f t="shared" si="2"/>
        <v>1.0636574074074145E-2</v>
      </c>
      <c r="O18" s="23">
        <f t="shared" si="3"/>
        <v>3.3715277777777719E-2</v>
      </c>
      <c r="P18" s="138">
        <f>$L$9/O18/24</f>
        <v>12.35839340885687</v>
      </c>
      <c r="Q18" s="141">
        <f t="shared" ref="Q18" si="7">(P18+P19)/2</f>
        <v>12.390376828652045</v>
      </c>
      <c r="R18" s="143">
        <f>SUM(O18:O19)</f>
        <v>6.7256944444444355E-2</v>
      </c>
      <c r="S18" s="145">
        <v>40</v>
      </c>
      <c r="T18" s="147">
        <f t="shared" ref="T18" si="8">(Q18*2-I18)*100/S18</f>
        <v>41.951884143260223</v>
      </c>
    </row>
    <row r="19" spans="1:20" s="26" customFormat="1" ht="13.5" thickBot="1">
      <c r="A19" s="150"/>
      <c r="B19" s="152"/>
      <c r="C19" s="154"/>
      <c r="D19" s="156"/>
      <c r="E19" s="158"/>
      <c r="F19" s="160"/>
      <c r="G19" s="162"/>
      <c r="H19" s="158"/>
      <c r="I19" s="158"/>
      <c r="J19" s="43">
        <v>2</v>
      </c>
      <c r="K19" s="24">
        <f>M18+$R$9</f>
        <v>0.49296296296296299</v>
      </c>
      <c r="L19" s="31">
        <v>0.52650462962962963</v>
      </c>
      <c r="M19" s="24">
        <v>0.54447916666666674</v>
      </c>
      <c r="N19" s="24">
        <f t="shared" si="2"/>
        <v>1.7974537037037108E-2</v>
      </c>
      <c r="O19" s="25">
        <f t="shared" si="3"/>
        <v>3.3541666666666636E-2</v>
      </c>
      <c r="P19" s="139">
        <f>$L$10/O19/24</f>
        <v>12.422360248447218</v>
      </c>
      <c r="Q19" s="142"/>
      <c r="R19" s="144"/>
      <c r="S19" s="146"/>
      <c r="T19" s="148"/>
    </row>
    <row r="20" spans="1:20" s="44" customFormat="1" ht="12">
      <c r="A20" s="149">
        <v>5</v>
      </c>
      <c r="B20" s="151">
        <v>16</v>
      </c>
      <c r="C20" s="153" t="s">
        <v>69</v>
      </c>
      <c r="D20" s="155"/>
      <c r="E20" s="157"/>
      <c r="F20" s="159" t="s">
        <v>70</v>
      </c>
      <c r="G20" s="161"/>
      <c r="H20" s="157"/>
      <c r="I20" s="157">
        <v>8</v>
      </c>
      <c r="J20" s="42">
        <v>1</v>
      </c>
      <c r="K20" s="21">
        <v>0.42083333333333334</v>
      </c>
      <c r="L20" s="22">
        <v>0.45466435185185183</v>
      </c>
      <c r="M20" s="21">
        <v>0.4651851851851852</v>
      </c>
      <c r="N20" s="21">
        <f>M20-L20</f>
        <v>1.0520833333333368E-2</v>
      </c>
      <c r="O20" s="23">
        <f>L20-K20</f>
        <v>3.3831018518518496E-2</v>
      </c>
      <c r="P20" s="138">
        <f>$L$9/O20/24</f>
        <v>12.316113581936376</v>
      </c>
      <c r="Q20" s="141">
        <f t="shared" ref="Q20" si="9">(P20+P21)/2</f>
        <v>12.352138002255177</v>
      </c>
      <c r="R20" s="143">
        <f>SUM(O20:O21)</f>
        <v>6.7465277777777777E-2</v>
      </c>
      <c r="S20" s="145">
        <v>40</v>
      </c>
      <c r="T20" s="147">
        <f t="shared" ref="T20" si="10">(Q20*2-I20)*100/S20</f>
        <v>41.760690011275884</v>
      </c>
    </row>
    <row r="21" spans="1:20" s="26" customFormat="1" ht="13.5" thickBot="1">
      <c r="A21" s="150"/>
      <c r="B21" s="152"/>
      <c r="C21" s="154"/>
      <c r="D21" s="156"/>
      <c r="E21" s="158"/>
      <c r="F21" s="160"/>
      <c r="G21" s="162"/>
      <c r="H21" s="158"/>
      <c r="I21" s="158"/>
      <c r="J21" s="43">
        <v>2</v>
      </c>
      <c r="K21" s="24">
        <f>M20+$R$9</f>
        <v>0.49296296296296299</v>
      </c>
      <c r="L21" s="31">
        <v>0.52659722222222227</v>
      </c>
      <c r="M21" s="24">
        <v>0.54447916666666674</v>
      </c>
      <c r="N21" s="24">
        <f>M21-L21</f>
        <v>1.7881944444444464E-2</v>
      </c>
      <c r="O21" s="25">
        <f>L21-K21</f>
        <v>3.363425925925928E-2</v>
      </c>
      <c r="P21" s="139">
        <f>$L$10/O21/24</f>
        <v>12.388162422573977</v>
      </c>
      <c r="Q21" s="142"/>
      <c r="R21" s="144"/>
      <c r="S21" s="146"/>
      <c r="T21" s="148"/>
    </row>
    <row r="22" spans="1:20" s="26" customFormat="1" ht="13.5" thickBot="1">
      <c r="A22" s="149">
        <v>6</v>
      </c>
      <c r="B22" s="151">
        <v>17</v>
      </c>
      <c r="C22" s="153" t="s">
        <v>75</v>
      </c>
      <c r="D22" s="155"/>
      <c r="E22" s="157"/>
      <c r="F22" s="159" t="s">
        <v>76</v>
      </c>
      <c r="G22" s="161"/>
      <c r="H22" s="157"/>
      <c r="I22" s="157">
        <v>8</v>
      </c>
      <c r="J22" s="42">
        <v>1</v>
      </c>
      <c r="K22" s="21">
        <v>0.29166666666666669</v>
      </c>
      <c r="L22" s="22">
        <v>0.32222222222222224</v>
      </c>
      <c r="M22" s="21">
        <v>0.32974537037037038</v>
      </c>
      <c r="N22" s="21">
        <f t="shared" ref="N22:N25" si="11">M22-L22</f>
        <v>7.5231481481481399E-3</v>
      </c>
      <c r="O22" s="23">
        <f t="shared" ref="O22:O25" si="12">L22-K22</f>
        <v>3.0555555555555558E-2</v>
      </c>
      <c r="P22" s="139">
        <f>$L$9/O22/24</f>
        <v>13.636363636363635</v>
      </c>
      <c r="Q22" s="141">
        <f>(P22+P23)/2</f>
        <v>13.76798876798877</v>
      </c>
      <c r="R22" s="143">
        <f>SUM(O22:O23)</f>
        <v>6.0532407407407396E-2</v>
      </c>
      <c r="S22" s="145">
        <v>48</v>
      </c>
      <c r="T22" s="147">
        <f t="shared" ref="T22" si="13">(Q22*2-I22)*100/S22</f>
        <v>40.699953199953207</v>
      </c>
    </row>
    <row r="23" spans="1:20" s="26" customFormat="1" ht="13.5" thickBot="1">
      <c r="A23" s="150"/>
      <c r="B23" s="152"/>
      <c r="C23" s="154"/>
      <c r="D23" s="156"/>
      <c r="E23" s="158"/>
      <c r="F23" s="160"/>
      <c r="G23" s="162"/>
      <c r="H23" s="158"/>
      <c r="I23" s="158"/>
      <c r="J23" s="43">
        <v>2</v>
      </c>
      <c r="K23" s="24">
        <f>M22+$R$9</f>
        <v>0.35752314814814817</v>
      </c>
      <c r="L23" s="31">
        <v>0.38750000000000001</v>
      </c>
      <c r="M23" s="24">
        <v>0.40348379629629627</v>
      </c>
      <c r="N23" s="24">
        <f t="shared" si="11"/>
        <v>1.598379629629626E-2</v>
      </c>
      <c r="O23" s="25">
        <f t="shared" si="12"/>
        <v>2.9976851851851838E-2</v>
      </c>
      <c r="P23" s="139">
        <f>$L$10/O23/24</f>
        <v>13.899613899613906</v>
      </c>
      <c r="Q23" s="142"/>
      <c r="R23" s="144"/>
      <c r="S23" s="146"/>
      <c r="T23" s="148"/>
    </row>
    <row r="24" spans="1:20" s="44" customFormat="1" thickBot="1">
      <c r="A24" s="174">
        <v>7</v>
      </c>
      <c r="B24" s="176">
        <v>10</v>
      </c>
      <c r="C24" s="178" t="s">
        <v>63</v>
      </c>
      <c r="D24" s="155"/>
      <c r="E24" s="170"/>
      <c r="F24" s="159" t="s">
        <v>64</v>
      </c>
      <c r="G24" s="161"/>
      <c r="H24" s="170"/>
      <c r="I24" s="157">
        <v>8</v>
      </c>
      <c r="J24" s="42">
        <v>1</v>
      </c>
      <c r="K24" s="21">
        <v>0.41805555555555557</v>
      </c>
      <c r="L24" s="22">
        <v>0.45170138888888894</v>
      </c>
      <c r="M24" s="21">
        <v>0.46377314814814818</v>
      </c>
      <c r="N24" s="21">
        <f t="shared" si="11"/>
        <v>1.207175925925924E-2</v>
      </c>
      <c r="O24" s="23">
        <f t="shared" si="12"/>
        <v>3.3645833333333375E-2</v>
      </c>
      <c r="P24" s="139">
        <f>$L$9/O24/24</f>
        <v>12.383900928792555</v>
      </c>
      <c r="Q24" s="172">
        <f>(P24+P25)/2</f>
        <v>12.785357057802884</v>
      </c>
      <c r="R24" s="167">
        <f>SUM(O24:O25)</f>
        <v>6.524305555555554E-2</v>
      </c>
      <c r="S24" s="145">
        <v>48</v>
      </c>
      <c r="T24" s="147">
        <f>(Q24*2-I24)*100/S24</f>
        <v>36.605654407512013</v>
      </c>
    </row>
    <row r="25" spans="1:20" s="26" customFormat="1" ht="13.5" thickBot="1">
      <c r="A25" s="175"/>
      <c r="B25" s="177"/>
      <c r="C25" s="179"/>
      <c r="D25" s="156"/>
      <c r="E25" s="171"/>
      <c r="F25" s="160"/>
      <c r="G25" s="169"/>
      <c r="H25" s="171"/>
      <c r="I25" s="158"/>
      <c r="J25" s="43">
        <v>2</v>
      </c>
      <c r="K25" s="24">
        <f>M24+$R$9</f>
        <v>0.49155092592592597</v>
      </c>
      <c r="L25" s="31">
        <v>0.52314814814814814</v>
      </c>
      <c r="M25" s="24">
        <v>0.5382986111111111</v>
      </c>
      <c r="N25" s="24">
        <f t="shared" si="11"/>
        <v>1.5150462962962963E-2</v>
      </c>
      <c r="O25" s="25">
        <f t="shared" si="12"/>
        <v>3.1597222222222165E-2</v>
      </c>
      <c r="P25" s="139">
        <f>$L$10/O25/24</f>
        <v>13.186813186813211</v>
      </c>
      <c r="Q25" s="173"/>
      <c r="R25" s="168"/>
      <c r="S25" s="146"/>
      <c r="T25" s="148"/>
    </row>
    <row r="26" spans="1:20" s="44" customFormat="1" ht="12">
      <c r="A26" s="149">
        <v>8</v>
      </c>
      <c r="B26" s="151">
        <v>13</v>
      </c>
      <c r="C26" s="153" t="s">
        <v>71</v>
      </c>
      <c r="D26" s="155"/>
      <c r="E26" s="157"/>
      <c r="F26" s="159" t="s">
        <v>72</v>
      </c>
      <c r="G26" s="161"/>
      <c r="H26" s="157"/>
      <c r="I26" s="157">
        <v>8</v>
      </c>
      <c r="J26" s="42">
        <v>1</v>
      </c>
      <c r="K26" s="21">
        <v>0.42222222222222222</v>
      </c>
      <c r="L26" s="22">
        <v>0.45633101851851854</v>
      </c>
      <c r="M26" s="21">
        <v>0.46641203703703704</v>
      </c>
      <c r="N26" s="21">
        <f>M26-L26</f>
        <v>1.0081018518518503E-2</v>
      </c>
      <c r="O26" s="23">
        <f>L26-K26</f>
        <v>3.4108796296296318E-2</v>
      </c>
      <c r="P26" s="138">
        <f>$L$9/O26/24</f>
        <v>12.215812690872065</v>
      </c>
      <c r="Q26" s="141">
        <f t="shared" ref="Q26" si="14">(P26+P27)/2</f>
        <v>12.392822546553351</v>
      </c>
      <c r="R26" s="143">
        <f>SUM(O26:O27)</f>
        <v>6.7256944444444466E-2</v>
      </c>
      <c r="S26" s="145">
        <v>48</v>
      </c>
      <c r="T26" s="147">
        <f t="shared" ref="T26" si="15">(Q26*2-I26)*100/S26</f>
        <v>34.970093943972294</v>
      </c>
    </row>
    <row r="27" spans="1:20" s="26" customFormat="1" ht="13.5" thickBot="1">
      <c r="A27" s="150"/>
      <c r="B27" s="152"/>
      <c r="C27" s="154"/>
      <c r="D27" s="156"/>
      <c r="E27" s="158"/>
      <c r="F27" s="160"/>
      <c r="G27" s="162"/>
      <c r="H27" s="158"/>
      <c r="I27" s="158"/>
      <c r="J27" s="43">
        <v>2</v>
      </c>
      <c r="K27" s="24">
        <f>M26+$R$9</f>
        <v>0.49418981481481483</v>
      </c>
      <c r="L27" s="31">
        <v>0.52733796296296298</v>
      </c>
      <c r="M27" s="24">
        <v>0.54634259259259255</v>
      </c>
      <c r="N27" s="24">
        <f>M27-L27</f>
        <v>1.9004629629629566E-2</v>
      </c>
      <c r="O27" s="25">
        <f>L27-K27</f>
        <v>3.3148148148148149E-2</v>
      </c>
      <c r="P27" s="139">
        <f>$L$10/O27/24</f>
        <v>12.569832402234637</v>
      </c>
      <c r="Q27" s="142"/>
      <c r="R27" s="144"/>
      <c r="S27" s="146"/>
      <c r="T27" s="148"/>
    </row>
    <row r="28" spans="1:20" s="26" customFormat="1">
      <c r="A28" s="149">
        <v>9</v>
      </c>
      <c r="B28" s="151">
        <v>14</v>
      </c>
      <c r="C28" s="153" t="s">
        <v>85</v>
      </c>
      <c r="D28" s="155"/>
      <c r="E28" s="157"/>
      <c r="F28" s="159" t="s">
        <v>88</v>
      </c>
      <c r="G28" s="161"/>
      <c r="H28" s="157"/>
      <c r="I28" s="157">
        <v>8</v>
      </c>
      <c r="J28" s="42">
        <v>1</v>
      </c>
      <c r="K28" s="21">
        <v>0.4236111111111111</v>
      </c>
      <c r="L28" s="22">
        <v>0.46493055555555557</v>
      </c>
      <c r="M28" s="21">
        <v>0.4760300925925926</v>
      </c>
      <c r="N28" s="21">
        <f>M28-L28</f>
        <v>1.1099537037037033E-2</v>
      </c>
      <c r="O28" s="23">
        <f>L28-K28</f>
        <v>4.1319444444444464E-2</v>
      </c>
      <c r="P28" s="138">
        <f>$L$9/O28/24</f>
        <v>10.084033613445373</v>
      </c>
      <c r="Q28" s="141">
        <f t="shared" ref="Q28" si="16">(P28+P29)/2</f>
        <v>10.345493530352622</v>
      </c>
      <c r="R28" s="143">
        <f>SUM(O28:O29)</f>
        <v>8.0601851851851869E-2</v>
      </c>
      <c r="S28" s="145">
        <v>52</v>
      </c>
      <c r="T28" s="147">
        <f>(Q28*2-I28)*100/S28</f>
        <v>24.405744347510083</v>
      </c>
    </row>
    <row r="29" spans="1:20" s="26" customFormat="1" ht="13.5" thickBot="1">
      <c r="A29" s="150"/>
      <c r="B29" s="152"/>
      <c r="C29" s="154"/>
      <c r="D29" s="156"/>
      <c r="E29" s="158"/>
      <c r="F29" s="160"/>
      <c r="G29" s="162"/>
      <c r="H29" s="158"/>
      <c r="I29" s="158"/>
      <c r="J29" s="43">
        <v>2</v>
      </c>
      <c r="K29" s="24">
        <f>M28+$R$9</f>
        <v>0.50380787037037034</v>
      </c>
      <c r="L29" s="31">
        <v>0.54309027777777774</v>
      </c>
      <c r="M29" s="24">
        <v>0.55909722222222225</v>
      </c>
      <c r="N29" s="24">
        <f>M29-L29</f>
        <v>1.6006944444444504E-2</v>
      </c>
      <c r="O29" s="25">
        <f>L29-K29</f>
        <v>3.9282407407407405E-2</v>
      </c>
      <c r="P29" s="139">
        <f>$L$10/O29/24</f>
        <v>10.606953447259871</v>
      </c>
      <c r="Q29" s="142"/>
      <c r="R29" s="144"/>
      <c r="S29" s="146"/>
      <c r="T29" s="148"/>
    </row>
    <row r="30" spans="1:20" s="26" customFormat="1" ht="13.5" thickBot="1">
      <c r="A30" s="149"/>
      <c r="B30" s="151">
        <v>18</v>
      </c>
      <c r="C30" s="153" t="s">
        <v>77</v>
      </c>
      <c r="D30" s="155"/>
      <c r="E30" s="157"/>
      <c r="F30" s="159" t="s">
        <v>78</v>
      </c>
      <c r="G30" s="161"/>
      <c r="H30" s="157"/>
      <c r="I30" s="157">
        <v>8</v>
      </c>
      <c r="J30" s="42">
        <v>1</v>
      </c>
      <c r="K30" s="21">
        <v>0.42499999999999999</v>
      </c>
      <c r="L30" s="22">
        <v>0.45593750000000005</v>
      </c>
      <c r="M30" s="21">
        <v>0.47127314814814819</v>
      </c>
      <c r="N30" s="21">
        <f t="shared" ref="N30" si="17">M30-L30</f>
        <v>1.533564814814814E-2</v>
      </c>
      <c r="O30" s="23">
        <f t="shared" ref="O30" si="18">L30-K30</f>
        <v>3.0937500000000062E-2</v>
      </c>
      <c r="P30" s="139">
        <f>$L$9/O30/24</f>
        <v>13.46801346801344</v>
      </c>
      <c r="Q30" s="141"/>
      <c r="R30" s="143"/>
      <c r="S30" s="145"/>
      <c r="T30" s="147" t="s">
        <v>86</v>
      </c>
    </row>
    <row r="31" spans="1:20" s="26" customFormat="1" ht="13.5" thickBot="1">
      <c r="A31" s="150"/>
      <c r="B31" s="152"/>
      <c r="C31" s="154"/>
      <c r="D31" s="156"/>
      <c r="E31" s="158"/>
      <c r="F31" s="160"/>
      <c r="G31" s="162"/>
      <c r="H31" s="158"/>
      <c r="I31" s="158"/>
      <c r="J31" s="43">
        <v>2</v>
      </c>
      <c r="K31" s="24"/>
      <c r="L31" s="31"/>
      <c r="M31" s="24"/>
      <c r="N31" s="24"/>
      <c r="O31" s="25"/>
      <c r="P31" s="139"/>
      <c r="Q31" s="142"/>
      <c r="R31" s="144"/>
      <c r="S31" s="146"/>
      <c r="T31" s="148"/>
    </row>
    <row r="36" spans="3:17" ht="15">
      <c r="C36" s="41" t="s">
        <v>28</v>
      </c>
      <c r="D36" s="41"/>
      <c r="E36" s="41"/>
      <c r="F36" s="41"/>
      <c r="K36" s="163" t="s">
        <v>32</v>
      </c>
      <c r="L36" s="164"/>
      <c r="M36" s="164"/>
      <c r="N36" s="164"/>
      <c r="O36" s="164"/>
      <c r="P36" s="164"/>
      <c r="Q36" s="164"/>
    </row>
    <row r="39" spans="3:17" ht="15">
      <c r="C39" s="41" t="s">
        <v>13</v>
      </c>
      <c r="K39" s="163" t="s">
        <v>30</v>
      </c>
      <c r="L39" s="164"/>
      <c r="M39" s="164"/>
      <c r="N39" s="164"/>
      <c r="O39" s="164"/>
      <c r="P39" s="164"/>
      <c r="Q39" s="164"/>
    </row>
  </sheetData>
  <sheetProtection formatCells="0" formatColumns="0" formatRows="0" insertColumns="0" insertRows="0" insertHyperlinks="0" deleteColumns="0" deleteRows="0" sort="0" autoFilter="0" pivotTables="0"/>
  <mergeCells count="151">
    <mergeCell ref="G16:G17"/>
    <mergeCell ref="H16:H17"/>
    <mergeCell ref="Q16:Q17"/>
    <mergeCell ref="R16:R17"/>
    <mergeCell ref="G14:G15"/>
    <mergeCell ref="H14:H15"/>
    <mergeCell ref="Q14:Q15"/>
    <mergeCell ref="R14:R15"/>
    <mergeCell ref="I14:I15"/>
    <mergeCell ref="I16:I17"/>
    <mergeCell ref="E16:E17"/>
    <mergeCell ref="F16:F17"/>
    <mergeCell ref="A16:A17"/>
    <mergeCell ref="B16:B17"/>
    <mergeCell ref="C16:C17"/>
    <mergeCell ref="D16:D17"/>
    <mergeCell ref="E14:E15"/>
    <mergeCell ref="A14:A15"/>
    <mergeCell ref="B14:B15"/>
    <mergeCell ref="C14:C15"/>
    <mergeCell ref="D14:D15"/>
    <mergeCell ref="A9:A11"/>
    <mergeCell ref="B9:B11"/>
    <mergeCell ref="C9:C11"/>
    <mergeCell ref="D9:D11"/>
    <mergeCell ref="T12:T13"/>
    <mergeCell ref="F14:F15"/>
    <mergeCell ref="C12:C13"/>
    <mergeCell ref="D12:D13"/>
    <mergeCell ref="E12:E13"/>
    <mergeCell ref="F12:F13"/>
    <mergeCell ref="A12:A13"/>
    <mergeCell ref="B12:B13"/>
    <mergeCell ref="A18:A19"/>
    <mergeCell ref="B18:B19"/>
    <mergeCell ref="C18:C19"/>
    <mergeCell ref="D18:D19"/>
    <mergeCell ref="E18:E19"/>
    <mergeCell ref="A2:T2"/>
    <mergeCell ref="A5:T5"/>
    <mergeCell ref="A6:T6"/>
    <mergeCell ref="A7:T7"/>
    <mergeCell ref="E9:E11"/>
    <mergeCell ref="F9:F11"/>
    <mergeCell ref="S9:S11"/>
    <mergeCell ref="T9:T11"/>
    <mergeCell ref="H12:H13"/>
    <mergeCell ref="G9:G11"/>
    <mergeCell ref="H9:H11"/>
    <mergeCell ref="G12:G13"/>
    <mergeCell ref="J9:J11"/>
    <mergeCell ref="N9:O9"/>
    <mergeCell ref="R12:R13"/>
    <mergeCell ref="I9:I11"/>
    <mergeCell ref="I12:I13"/>
    <mergeCell ref="Q12:Q13"/>
    <mergeCell ref="M8:T8"/>
    <mergeCell ref="F20:F21"/>
    <mergeCell ref="G20:G21"/>
    <mergeCell ref="H20:H21"/>
    <mergeCell ref="I20:I21"/>
    <mergeCell ref="F18:F19"/>
    <mergeCell ref="G18:G19"/>
    <mergeCell ref="H18:H19"/>
    <mergeCell ref="I18:I19"/>
    <mergeCell ref="Q18:Q19"/>
    <mergeCell ref="B24:B25"/>
    <mergeCell ref="C24:C25"/>
    <mergeCell ref="D24:D25"/>
    <mergeCell ref="E24:E25"/>
    <mergeCell ref="R20:R21"/>
    <mergeCell ref="S20:S21"/>
    <mergeCell ref="T20:T21"/>
    <mergeCell ref="A26:A27"/>
    <mergeCell ref="B26:B27"/>
    <mergeCell ref="C26:C27"/>
    <mergeCell ref="D26:D27"/>
    <mergeCell ref="E26:E27"/>
    <mergeCell ref="F26:F27"/>
    <mergeCell ref="G26:G27"/>
    <mergeCell ref="H26:H27"/>
    <mergeCell ref="I26:I27"/>
    <mergeCell ref="Q26:Q27"/>
    <mergeCell ref="R26:R27"/>
    <mergeCell ref="S26:S27"/>
    <mergeCell ref="A20:A21"/>
    <mergeCell ref="B20:B21"/>
    <mergeCell ref="C20:C21"/>
    <mergeCell ref="D20:D21"/>
    <mergeCell ref="E20:E21"/>
    <mergeCell ref="S22:S23"/>
    <mergeCell ref="A28:A29"/>
    <mergeCell ref="B28:B29"/>
    <mergeCell ref="C28:C29"/>
    <mergeCell ref="D28:D29"/>
    <mergeCell ref="E28:E29"/>
    <mergeCell ref="F28:F29"/>
    <mergeCell ref="G28:G29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H28:H29"/>
    <mergeCell ref="F24:F25"/>
    <mergeCell ref="G24:G25"/>
    <mergeCell ref="H24:H25"/>
    <mergeCell ref="I24:I25"/>
    <mergeCell ref="Q24:Q25"/>
    <mergeCell ref="A24:A25"/>
    <mergeCell ref="K36:Q36"/>
    <mergeCell ref="K39:Q39"/>
    <mergeCell ref="I8:L8"/>
    <mergeCell ref="S12:S13"/>
    <mergeCell ref="S16:S17"/>
    <mergeCell ref="T16:T17"/>
    <mergeCell ref="T14:T15"/>
    <mergeCell ref="R24:R25"/>
    <mergeCell ref="S24:S25"/>
    <mergeCell ref="T24:T25"/>
    <mergeCell ref="R18:R19"/>
    <mergeCell ref="S18:S19"/>
    <mergeCell ref="T18:T19"/>
    <mergeCell ref="S14:S15"/>
    <mergeCell ref="T22:T23"/>
    <mergeCell ref="T26:T27"/>
    <mergeCell ref="I28:I29"/>
    <mergeCell ref="Q20:Q21"/>
    <mergeCell ref="Q28:Q29"/>
    <mergeCell ref="R28:R29"/>
    <mergeCell ref="S28:S29"/>
    <mergeCell ref="T28:T29"/>
    <mergeCell ref="Q22:Q23"/>
    <mergeCell ref="R22:R23"/>
    <mergeCell ref="Q30:Q31"/>
    <mergeCell ref="R30:R31"/>
    <mergeCell ref="S30:S31"/>
    <mergeCell ref="T30:T31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</mergeCells>
  <phoneticPr fontId="22" type="noConversion"/>
  <printOptions horizontalCentered="1"/>
  <pageMargins left="0" right="0" top="0" bottom="0" header="0" footer="0"/>
  <pageSetup paperSize="9" scale="85" fitToHeight="0" orientation="landscape" r:id="rId1"/>
  <headerFooter alignWithMargins="0">
    <oddFooter>&amp;C&amp;D   &amp;T&amp;Rстр.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6"/>
  <sheetViews>
    <sheetView topLeftCell="A3" zoomScaleNormal="100" zoomScaleSheetLayoutView="70" workbookViewId="0">
      <selection activeCell="K20" sqref="K20"/>
    </sheetView>
  </sheetViews>
  <sheetFormatPr defaultRowHeight="12.75"/>
  <cols>
    <col min="1" max="1" width="3.7109375" style="3" customWidth="1"/>
    <col min="2" max="2" width="4.7109375" style="3" customWidth="1"/>
    <col min="3" max="3" width="23.42578125" style="3" customWidth="1"/>
    <col min="4" max="4" width="7.7109375" style="3" hidden="1" customWidth="1"/>
    <col min="5" max="5" width="4.7109375" style="3" hidden="1" customWidth="1"/>
    <col min="6" max="6" width="25.5703125" style="3" customWidth="1"/>
    <col min="7" max="7" width="8.42578125" style="3" hidden="1" customWidth="1"/>
    <col min="8" max="8" width="0.140625" style="3" customWidth="1"/>
    <col min="9" max="9" width="8.42578125" style="3" customWidth="1"/>
    <col min="10" max="10" width="3.7109375" style="3" customWidth="1"/>
    <col min="11" max="11" width="9.7109375" style="3" customWidth="1"/>
    <col min="12" max="13" width="10.7109375" style="3" customWidth="1"/>
    <col min="14" max="16" width="9.7109375" style="3" customWidth="1"/>
    <col min="17" max="17" width="9.7109375" style="37" customWidth="1"/>
    <col min="18" max="18" width="9.7109375" style="3" customWidth="1"/>
    <col min="19" max="19" width="7.85546875" style="40" customWidth="1"/>
    <col min="20" max="20" width="12.5703125" style="37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4"/>
      <c r="R1" s="1"/>
      <c r="S1" s="39"/>
      <c r="T1" s="38"/>
    </row>
    <row r="2" spans="1:20" ht="30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</row>
    <row r="3" spans="1:20" ht="30" customHeight="1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</row>
    <row r="4" spans="1:20" ht="30" customHeight="1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</row>
    <row r="5" spans="1:20" s="4" customFormat="1" ht="15.95" customHeight="1">
      <c r="A5" s="182" t="s">
        <v>0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</row>
    <row r="6" spans="1:20" s="5" customFormat="1" ht="15.95" customHeight="1">
      <c r="A6" s="183" t="s">
        <v>1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</row>
    <row r="7" spans="1:20" s="6" customFormat="1" ht="15.95" customHeight="1">
      <c r="A7" s="184" t="s">
        <v>29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</row>
    <row r="8" spans="1:20" s="11" customFormat="1" ht="15" customHeight="1" thickBot="1">
      <c r="A8" s="7"/>
      <c r="B8" s="8"/>
      <c r="C8" s="9"/>
      <c r="D8" s="9"/>
      <c r="E8" s="9"/>
      <c r="F8" s="9"/>
      <c r="G8" s="9"/>
      <c r="H8" s="10"/>
      <c r="I8" s="165" t="s">
        <v>31</v>
      </c>
      <c r="J8" s="165"/>
      <c r="K8" s="165"/>
      <c r="L8" s="165"/>
      <c r="M8" s="200" t="s">
        <v>33</v>
      </c>
      <c r="N8" s="200"/>
      <c r="O8" s="200"/>
      <c r="P8" s="200"/>
      <c r="Q8" s="200"/>
      <c r="R8" s="200"/>
      <c r="S8" s="200"/>
      <c r="T8" s="200"/>
    </row>
    <row r="9" spans="1:20" s="12" customFormat="1" ht="15" customHeight="1">
      <c r="A9" s="213" t="s">
        <v>9</v>
      </c>
      <c r="B9" s="216" t="s">
        <v>8</v>
      </c>
      <c r="C9" s="221" t="s">
        <v>22</v>
      </c>
      <c r="D9" s="224" t="s">
        <v>10</v>
      </c>
      <c r="E9" s="208" t="s">
        <v>11</v>
      </c>
      <c r="F9" s="221" t="s">
        <v>24</v>
      </c>
      <c r="G9" s="224"/>
      <c r="H9" s="224" t="s">
        <v>12</v>
      </c>
      <c r="I9" s="224" t="s">
        <v>23</v>
      </c>
      <c r="J9" s="208" t="s">
        <v>2</v>
      </c>
      <c r="K9" s="17" t="s">
        <v>20</v>
      </c>
      <c r="L9" s="18">
        <v>20</v>
      </c>
      <c r="M9" s="19" t="s">
        <v>5</v>
      </c>
      <c r="N9" s="199" t="s">
        <v>19</v>
      </c>
      <c r="O9" s="199"/>
      <c r="P9" s="19">
        <v>1</v>
      </c>
      <c r="Q9" s="35" t="s">
        <v>6</v>
      </c>
      <c r="R9" s="20">
        <v>2.7777777777777776E-2</v>
      </c>
      <c r="S9" s="191" t="s">
        <v>26</v>
      </c>
      <c r="T9" s="193" t="s">
        <v>27</v>
      </c>
    </row>
    <row r="10" spans="1:20" s="12" customFormat="1" ht="15">
      <c r="A10" s="214"/>
      <c r="B10" s="217"/>
      <c r="C10" s="222"/>
      <c r="D10" s="225"/>
      <c r="E10" s="209"/>
      <c r="F10" s="222"/>
      <c r="G10" s="225"/>
      <c r="H10" s="225"/>
      <c r="I10" s="225"/>
      <c r="J10" s="209"/>
      <c r="K10" s="14" t="s">
        <v>21</v>
      </c>
      <c r="L10" s="13">
        <v>20</v>
      </c>
      <c r="M10" s="15" t="s">
        <v>5</v>
      </c>
      <c r="N10" s="16"/>
      <c r="O10" s="16"/>
      <c r="P10" s="15"/>
      <c r="Q10" s="36"/>
      <c r="R10" s="32"/>
      <c r="S10" s="211"/>
      <c r="T10" s="194"/>
    </row>
    <row r="11" spans="1:20" s="12" customFormat="1" ht="23.25" thickBot="1">
      <c r="A11" s="215"/>
      <c r="B11" s="218"/>
      <c r="C11" s="223"/>
      <c r="D11" s="226"/>
      <c r="E11" s="210"/>
      <c r="F11" s="223"/>
      <c r="G11" s="226"/>
      <c r="H11" s="226"/>
      <c r="I11" s="226"/>
      <c r="J11" s="210"/>
      <c r="K11" s="27" t="s">
        <v>14</v>
      </c>
      <c r="L11" s="28" t="s">
        <v>15</v>
      </c>
      <c r="M11" s="29" t="s">
        <v>16</v>
      </c>
      <c r="N11" s="29" t="s">
        <v>17</v>
      </c>
      <c r="O11" s="29" t="s">
        <v>7</v>
      </c>
      <c r="P11" s="33" t="s">
        <v>3</v>
      </c>
      <c r="Q11" s="33" t="s">
        <v>4</v>
      </c>
      <c r="R11" s="30" t="s">
        <v>18</v>
      </c>
      <c r="S11" s="212"/>
      <c r="T11" s="195"/>
    </row>
    <row r="12" spans="1:20" s="26" customFormat="1">
      <c r="A12" s="219">
        <v>1</v>
      </c>
      <c r="B12" s="176">
        <v>7</v>
      </c>
      <c r="C12" s="178" t="s">
        <v>55</v>
      </c>
      <c r="D12" s="155"/>
      <c r="E12" s="170"/>
      <c r="F12" s="159" t="s">
        <v>57</v>
      </c>
      <c r="G12" s="161"/>
      <c r="H12" s="170"/>
      <c r="I12" s="170">
        <v>8</v>
      </c>
      <c r="J12" s="42">
        <v>1</v>
      </c>
      <c r="K12" s="21">
        <v>0.38611111111111113</v>
      </c>
      <c r="L12" s="22">
        <v>0.43858796296296299</v>
      </c>
      <c r="M12" s="21">
        <v>0.44894675925925925</v>
      </c>
      <c r="N12" s="21">
        <f t="shared" ref="N12:N13" si="0">M12-L12</f>
        <v>1.0358796296296269E-2</v>
      </c>
      <c r="O12" s="23">
        <f t="shared" ref="O12:O13" si="1">L12-K12</f>
        <v>5.2476851851851858E-2</v>
      </c>
      <c r="P12" s="138">
        <f>$L$9/O12/24</f>
        <v>15.880017644464047</v>
      </c>
      <c r="Q12" s="172">
        <f t="shared" ref="Q12" si="2">(P12+P13)/2</f>
        <v>15.940008822232025</v>
      </c>
      <c r="R12" s="167">
        <f>SUM(O12:O13)</f>
        <v>0.10456018518518517</v>
      </c>
      <c r="S12" s="145">
        <v>40</v>
      </c>
      <c r="T12" s="147">
        <f>(Q12*2-I12)*100/S12</f>
        <v>59.700044111160125</v>
      </c>
    </row>
    <row r="13" spans="1:20" s="26" customFormat="1" ht="13.5" thickBot="1">
      <c r="A13" s="220"/>
      <c r="B13" s="177"/>
      <c r="C13" s="179"/>
      <c r="D13" s="156"/>
      <c r="E13" s="171"/>
      <c r="F13" s="160"/>
      <c r="G13" s="169"/>
      <c r="H13" s="171"/>
      <c r="I13" s="171"/>
      <c r="J13" s="43">
        <v>2</v>
      </c>
      <c r="K13" s="24">
        <f>M12+$R$9</f>
        <v>0.47672453703703704</v>
      </c>
      <c r="L13" s="31">
        <v>0.52880787037037036</v>
      </c>
      <c r="M13" s="24">
        <v>0.54888888888888887</v>
      </c>
      <c r="N13" s="24">
        <f t="shared" si="0"/>
        <v>2.0081018518518512E-2</v>
      </c>
      <c r="O13" s="25">
        <f t="shared" si="1"/>
        <v>5.2083333333333315E-2</v>
      </c>
      <c r="P13" s="139">
        <f>$L$10/O13/24</f>
        <v>16.000000000000004</v>
      </c>
      <c r="Q13" s="173"/>
      <c r="R13" s="168"/>
      <c r="S13" s="146"/>
      <c r="T13" s="148"/>
    </row>
    <row r="14" spans="1:20" s="44" customFormat="1" ht="12.75" customHeight="1">
      <c r="A14" s="219">
        <v>2</v>
      </c>
      <c r="B14" s="176">
        <v>4</v>
      </c>
      <c r="C14" s="178" t="s">
        <v>50</v>
      </c>
      <c r="D14" s="155"/>
      <c r="E14" s="170"/>
      <c r="F14" s="159" t="s">
        <v>51</v>
      </c>
      <c r="G14" s="161"/>
      <c r="H14" s="170"/>
      <c r="I14" s="170">
        <v>8</v>
      </c>
      <c r="J14" s="42">
        <v>1</v>
      </c>
      <c r="K14" s="21">
        <v>0.38194444444444442</v>
      </c>
      <c r="L14" s="22">
        <v>0.4343981481481482</v>
      </c>
      <c r="M14" s="21">
        <v>0.44620370370370371</v>
      </c>
      <c r="N14" s="21">
        <f>M14-L14</f>
        <v>1.1805555555555514E-2</v>
      </c>
      <c r="O14" s="23">
        <f>L14-K14</f>
        <v>5.245370370370378E-2</v>
      </c>
      <c r="P14" s="138">
        <f>$L$9/O14/24</f>
        <v>15.887025595763438</v>
      </c>
      <c r="Q14" s="172">
        <f t="shared" ref="Q14" si="3">(P14+P15)/2</f>
        <v>15.934633774574296</v>
      </c>
      <c r="R14" s="167">
        <f>SUM(O14:O15)</f>
        <v>0.1045949074074074</v>
      </c>
      <c r="S14" s="145">
        <v>40</v>
      </c>
      <c r="T14" s="147">
        <f t="shared" ref="T14" si="4">(Q14*2-I14)*100/S14</f>
        <v>59.673168872871486</v>
      </c>
    </row>
    <row r="15" spans="1:20" s="26" customFormat="1" ht="13.5" thickBot="1">
      <c r="A15" s="220"/>
      <c r="B15" s="177"/>
      <c r="C15" s="179"/>
      <c r="D15" s="156"/>
      <c r="E15" s="171"/>
      <c r="F15" s="160"/>
      <c r="G15" s="169"/>
      <c r="H15" s="171"/>
      <c r="I15" s="171"/>
      <c r="J15" s="43">
        <v>2</v>
      </c>
      <c r="K15" s="24">
        <f>M14+$R$9</f>
        <v>0.4739814814814815</v>
      </c>
      <c r="L15" s="31">
        <v>0.52612268518518512</v>
      </c>
      <c r="M15" s="24">
        <v>0.54400462962962959</v>
      </c>
      <c r="N15" s="24">
        <f>M15-L15</f>
        <v>1.7881944444444464E-2</v>
      </c>
      <c r="O15" s="25">
        <f>L15-K15</f>
        <v>5.214120370370362E-2</v>
      </c>
      <c r="P15" s="139">
        <f>$L$10/O15/24</f>
        <v>15.982241953385154</v>
      </c>
      <c r="Q15" s="173"/>
      <c r="R15" s="168"/>
      <c r="S15" s="146"/>
      <c r="T15" s="148"/>
    </row>
    <row r="16" spans="1:20" s="44" customFormat="1" ht="12.75" customHeight="1" thickBot="1">
      <c r="A16" s="174">
        <v>3</v>
      </c>
      <c r="B16" s="176">
        <v>5</v>
      </c>
      <c r="C16" s="178" t="s">
        <v>52</v>
      </c>
      <c r="D16" s="155"/>
      <c r="E16" s="170"/>
      <c r="F16" s="159" t="s">
        <v>53</v>
      </c>
      <c r="G16" s="161"/>
      <c r="H16" s="170"/>
      <c r="I16" s="170">
        <v>8</v>
      </c>
      <c r="J16" s="42">
        <v>1</v>
      </c>
      <c r="K16" s="21">
        <v>0.3833333333333333</v>
      </c>
      <c r="L16" s="22">
        <v>0.43664351851851851</v>
      </c>
      <c r="M16" s="21">
        <v>0.44821759259259258</v>
      </c>
      <c r="N16" s="21">
        <f t="shared" ref="N16:N19" si="5">M16-L16</f>
        <v>1.157407407407407E-2</v>
      </c>
      <c r="O16" s="23">
        <f t="shared" ref="O16:O19" si="6">L16-K16</f>
        <v>5.331018518518521E-2</v>
      </c>
      <c r="P16" s="139">
        <f>$L$9/O16/24</f>
        <v>15.631784628745107</v>
      </c>
      <c r="Q16" s="172">
        <f>(P16+P17)/2</f>
        <v>15.606413846508463</v>
      </c>
      <c r="R16" s="167">
        <f>SUM(O16:O17)</f>
        <v>0.10679398148148145</v>
      </c>
      <c r="S16" s="145">
        <v>45</v>
      </c>
      <c r="T16" s="147">
        <f>(Q16*2-I16)*100/S16</f>
        <v>51.584061540037609</v>
      </c>
    </row>
    <row r="17" spans="1:20" s="26" customFormat="1" ht="13.5" thickBot="1">
      <c r="A17" s="175"/>
      <c r="B17" s="177"/>
      <c r="C17" s="179"/>
      <c r="D17" s="156"/>
      <c r="E17" s="171"/>
      <c r="F17" s="160"/>
      <c r="G17" s="169"/>
      <c r="H17" s="171"/>
      <c r="I17" s="171"/>
      <c r="J17" s="43">
        <v>2</v>
      </c>
      <c r="K17" s="24">
        <f>M16+$R$9</f>
        <v>0.47599537037037037</v>
      </c>
      <c r="L17" s="31">
        <v>0.52947916666666661</v>
      </c>
      <c r="M17" s="24">
        <v>0.54745370370370372</v>
      </c>
      <c r="N17" s="24">
        <f t="shared" si="5"/>
        <v>1.7974537037037108E-2</v>
      </c>
      <c r="O17" s="25">
        <f t="shared" si="6"/>
        <v>5.3483796296296238E-2</v>
      </c>
      <c r="P17" s="139">
        <f>$L$10/O17/24</f>
        <v>15.581043064271819</v>
      </c>
      <c r="Q17" s="173"/>
      <c r="R17" s="168"/>
      <c r="S17" s="146"/>
      <c r="T17" s="148"/>
    </row>
    <row r="18" spans="1:20" s="44" customFormat="1" ht="12" customHeight="1">
      <c r="A18" s="219">
        <v>4</v>
      </c>
      <c r="B18" s="176">
        <v>8</v>
      </c>
      <c r="C18" s="178" t="s">
        <v>58</v>
      </c>
      <c r="D18" s="155"/>
      <c r="E18" s="170"/>
      <c r="F18" s="159" t="s">
        <v>59</v>
      </c>
      <c r="G18" s="161"/>
      <c r="H18" s="170"/>
      <c r="I18" s="170">
        <v>8</v>
      </c>
      <c r="J18" s="42">
        <v>1</v>
      </c>
      <c r="K18" s="21">
        <v>0.38750000000000001</v>
      </c>
      <c r="L18" s="22">
        <v>0.44035879629629626</v>
      </c>
      <c r="M18" s="21">
        <v>0.45151620370370371</v>
      </c>
      <c r="N18" s="21">
        <f t="shared" si="5"/>
        <v>1.1157407407407449E-2</v>
      </c>
      <c r="O18" s="23">
        <f t="shared" si="6"/>
        <v>5.2858796296296251E-2</v>
      </c>
      <c r="P18" s="138">
        <f>$L$9/O18/24</f>
        <v>15.765272607838858</v>
      </c>
      <c r="Q18" s="172">
        <f t="shared" ref="Q18" si="7">(P18+P19)/2</f>
        <v>15.849000543795519</v>
      </c>
      <c r="R18" s="167">
        <f>SUM(O18:O19)</f>
        <v>0.10516203703703692</v>
      </c>
      <c r="S18" s="145">
        <v>50</v>
      </c>
      <c r="T18" s="147">
        <f>(Q18*2-I18)*100/S18</f>
        <v>47.396002175182076</v>
      </c>
    </row>
    <row r="19" spans="1:20" s="26" customFormat="1" ht="13.5" thickBot="1">
      <c r="A19" s="220"/>
      <c r="B19" s="177"/>
      <c r="C19" s="179"/>
      <c r="D19" s="156"/>
      <c r="E19" s="171"/>
      <c r="F19" s="160"/>
      <c r="G19" s="169"/>
      <c r="H19" s="171"/>
      <c r="I19" s="171"/>
      <c r="J19" s="43">
        <v>2</v>
      </c>
      <c r="K19" s="24">
        <f>M18+$R$9</f>
        <v>0.4792939814814815</v>
      </c>
      <c r="L19" s="31">
        <v>0.53159722222222217</v>
      </c>
      <c r="M19" s="24">
        <v>0.55035879629629625</v>
      </c>
      <c r="N19" s="24">
        <f t="shared" si="5"/>
        <v>1.8761574074074083E-2</v>
      </c>
      <c r="O19" s="25">
        <f t="shared" si="6"/>
        <v>5.2303240740740664E-2</v>
      </c>
      <c r="P19" s="139">
        <f>$L$10/O19/24</f>
        <v>15.93272847975218</v>
      </c>
      <c r="Q19" s="173"/>
      <c r="R19" s="168"/>
      <c r="S19" s="146"/>
      <c r="T19" s="148"/>
    </row>
    <row r="20" spans="1:20" s="26" customFormat="1" ht="13.5" thickBot="1">
      <c r="A20" s="219"/>
      <c r="B20" s="176">
        <v>6</v>
      </c>
      <c r="C20" s="178" t="s">
        <v>54</v>
      </c>
      <c r="D20" s="155"/>
      <c r="E20" s="170"/>
      <c r="F20" s="159" t="s">
        <v>56</v>
      </c>
      <c r="G20" s="161"/>
      <c r="H20" s="170"/>
      <c r="I20" s="170">
        <v>8</v>
      </c>
      <c r="J20" s="42">
        <v>1</v>
      </c>
      <c r="K20" s="21"/>
      <c r="L20" s="22"/>
      <c r="M20" s="21"/>
      <c r="N20" s="21"/>
      <c r="O20" s="23"/>
      <c r="P20" s="139"/>
      <c r="Q20" s="172"/>
      <c r="R20" s="167"/>
      <c r="S20" s="145"/>
      <c r="T20" s="147" t="s">
        <v>87</v>
      </c>
    </row>
    <row r="21" spans="1:20" s="26" customFormat="1" ht="13.5" thickBot="1">
      <c r="A21" s="220"/>
      <c r="B21" s="177"/>
      <c r="C21" s="179"/>
      <c r="D21" s="156"/>
      <c r="E21" s="171"/>
      <c r="F21" s="160"/>
      <c r="G21" s="169"/>
      <c r="H21" s="171"/>
      <c r="I21" s="171"/>
      <c r="J21" s="43">
        <v>2</v>
      </c>
      <c r="K21" s="24"/>
      <c r="L21" s="31"/>
      <c r="M21" s="24"/>
      <c r="N21" s="24"/>
      <c r="O21" s="25"/>
      <c r="P21" s="139"/>
      <c r="Q21" s="173"/>
      <c r="R21" s="168"/>
      <c r="S21" s="146"/>
      <c r="T21" s="148"/>
    </row>
    <row r="23" spans="1:20">
      <c r="C23" s="41" t="s">
        <v>28</v>
      </c>
      <c r="D23" s="41"/>
      <c r="E23" s="41"/>
      <c r="F23" s="41"/>
      <c r="K23" s="163" t="s">
        <v>32</v>
      </c>
      <c r="L23" s="163"/>
      <c r="M23" s="163"/>
      <c r="N23" s="163"/>
      <c r="O23" s="163"/>
      <c r="P23" s="163"/>
      <c r="Q23" s="163"/>
    </row>
    <row r="26" spans="1:20">
      <c r="C26" s="41" t="s">
        <v>13</v>
      </c>
      <c r="K26" s="163" t="s">
        <v>30</v>
      </c>
      <c r="L26" s="163"/>
      <c r="M26" s="163"/>
      <c r="N26" s="163"/>
      <c r="O26" s="163"/>
      <c r="P26" s="163"/>
      <c r="Q26" s="163"/>
    </row>
  </sheetData>
  <sheetProtection formatCells="0" formatColumns="0" formatRows="0" insertColumns="0" insertRows="0" insertHyperlinks="0" deleteColumns="0" deleteRows="0" sort="0" autoFilter="0" pivotTables="0"/>
  <mergeCells count="86">
    <mergeCell ref="K23:Q23"/>
    <mergeCell ref="K26:Q26"/>
    <mergeCell ref="T20:T21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T16:T17"/>
    <mergeCell ref="A18:A19"/>
    <mergeCell ref="B18:B19"/>
    <mergeCell ref="C18:C19"/>
    <mergeCell ref="D18:D19"/>
    <mergeCell ref="E18:E19"/>
    <mergeCell ref="F18:F19"/>
    <mergeCell ref="T18:T19"/>
    <mergeCell ref="G18:G19"/>
    <mergeCell ref="H18:H19"/>
    <mergeCell ref="I18:I19"/>
    <mergeCell ref="Q18:Q19"/>
    <mergeCell ref="R18:R19"/>
    <mergeCell ref="S18:S19"/>
    <mergeCell ref="A16:A17"/>
    <mergeCell ref="B16:B17"/>
    <mergeCell ref="Q16:Q17"/>
    <mergeCell ref="R16:R17"/>
    <mergeCell ref="S16:S17"/>
    <mergeCell ref="Q20:Q21"/>
    <mergeCell ref="R20:R21"/>
    <mergeCell ref="S20:S21"/>
    <mergeCell ref="F16:F17"/>
    <mergeCell ref="G16:G17"/>
    <mergeCell ref="H16:H17"/>
    <mergeCell ref="I16:I17"/>
    <mergeCell ref="C9:C11"/>
    <mergeCell ref="D9:D11"/>
    <mergeCell ref="E9:E11"/>
    <mergeCell ref="F9:F11"/>
    <mergeCell ref="C16:C17"/>
    <mergeCell ref="D16:D17"/>
    <mergeCell ref="E16:E17"/>
    <mergeCell ref="F14:F15"/>
    <mergeCell ref="G9:G11"/>
    <mergeCell ref="H9:H11"/>
    <mergeCell ref="I9:I11"/>
    <mergeCell ref="F12:F13"/>
    <mergeCell ref="T14:T15"/>
    <mergeCell ref="G14:G15"/>
    <mergeCell ref="H14:H15"/>
    <mergeCell ref="I14:I15"/>
    <mergeCell ref="Q14:Q15"/>
    <mergeCell ref="R14:R15"/>
    <mergeCell ref="S14:S15"/>
    <mergeCell ref="G12:G13"/>
    <mergeCell ref="H12:H13"/>
    <mergeCell ref="I12:I13"/>
    <mergeCell ref="A14:A15"/>
    <mergeCell ref="B14:B15"/>
    <mergeCell ref="C14:C15"/>
    <mergeCell ref="D14:D15"/>
    <mergeCell ref="E14:E15"/>
    <mergeCell ref="A12:A13"/>
    <mergeCell ref="B12:B13"/>
    <mergeCell ref="C12:C13"/>
    <mergeCell ref="D12:D13"/>
    <mergeCell ref="E12:E13"/>
    <mergeCell ref="R12:R13"/>
    <mergeCell ref="S12:S13"/>
    <mergeCell ref="T12:T13"/>
    <mergeCell ref="Q12:Q13"/>
    <mergeCell ref="T9:T11"/>
    <mergeCell ref="J9:J11"/>
    <mergeCell ref="N9:O9"/>
    <mergeCell ref="S9:S11"/>
    <mergeCell ref="A2:T2"/>
    <mergeCell ref="A5:T5"/>
    <mergeCell ref="A6:T6"/>
    <mergeCell ref="A7:T7"/>
    <mergeCell ref="I8:L8"/>
    <mergeCell ref="M8:T8"/>
    <mergeCell ref="A9:A11"/>
    <mergeCell ref="B9:B11"/>
  </mergeCells>
  <printOptions horizontalCentered="1"/>
  <pageMargins left="0" right="0" top="0" bottom="0" header="0" footer="0"/>
  <pageSetup paperSize="9" scale="85" fitToHeight="0" orientation="landscape" r:id="rId1"/>
  <headerFooter alignWithMargins="0">
    <oddFooter>&amp;C&amp;D   &amp;T&amp;Rстр.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1"/>
  <sheetViews>
    <sheetView topLeftCell="A8" zoomScaleNormal="100" zoomScaleSheetLayoutView="70" workbookViewId="0">
      <selection activeCell="R19" sqref="R19"/>
    </sheetView>
  </sheetViews>
  <sheetFormatPr defaultRowHeight="12.75"/>
  <cols>
    <col min="1" max="1" width="3.7109375" style="47" customWidth="1"/>
    <col min="2" max="2" width="4.7109375" style="47" customWidth="1"/>
    <col min="3" max="3" width="15.7109375" style="47" customWidth="1"/>
    <col min="4" max="4" width="25.7109375" style="47" customWidth="1"/>
    <col min="5" max="5" width="3.7109375" style="47" customWidth="1"/>
    <col min="6" max="6" width="9.7109375" style="47" customWidth="1"/>
    <col min="7" max="7" width="10.7109375" style="47" customWidth="1"/>
    <col min="8" max="8" width="12.42578125" style="47" customWidth="1"/>
    <col min="9" max="9" width="9.7109375" style="47" customWidth="1"/>
    <col min="10" max="10" width="10.85546875" style="47" customWidth="1"/>
    <col min="11" max="13" width="9.7109375" style="47" customWidth="1"/>
    <col min="14" max="14" width="12.28515625" style="47" customWidth="1"/>
    <col min="15" max="15" width="9.140625" style="47"/>
    <col min="16" max="16" width="11.5703125" style="47" customWidth="1"/>
    <col min="17" max="16384" width="9.140625" style="47"/>
  </cols>
  <sheetData>
    <row r="1" spans="1:20" s="88" customFormat="1" ht="15">
      <c r="A1" s="87"/>
    </row>
    <row r="2" spans="1:20" s="88" customFormat="1" ht="45" customHeight="1"/>
    <row r="3" spans="1:20" s="88" customFormat="1" ht="45" customHeight="1"/>
    <row r="4" spans="1:20" ht="30" customHeight="1">
      <c r="A4" s="182" t="s">
        <v>0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</row>
    <row r="5" spans="1:20" s="63" customFormat="1" ht="15.95" customHeight="1">
      <c r="A5" s="183" t="s">
        <v>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</row>
    <row r="6" spans="1:20" s="62" customFormat="1" ht="15.95" customHeight="1">
      <c r="A6" s="184" t="s">
        <v>38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4"/>
      <c r="T6" s="184"/>
    </row>
    <row r="7" spans="1:20" s="60" customFormat="1" ht="15.95" customHeight="1">
      <c r="A7" s="252"/>
      <c r="B7" s="252"/>
      <c r="C7" s="252"/>
      <c r="D7" s="252"/>
      <c r="E7" s="61"/>
      <c r="F7" s="61"/>
      <c r="G7" s="61"/>
      <c r="H7" s="61"/>
      <c r="I7" s="253" t="s">
        <v>39</v>
      </c>
      <c r="J7" s="253"/>
      <c r="K7" s="253"/>
      <c r="L7" s="61"/>
      <c r="M7" s="61"/>
      <c r="N7" s="61"/>
    </row>
    <row r="8" spans="1:20" s="60" customFormat="1" ht="15.95" customHeight="1">
      <c r="A8" s="253" t="s">
        <v>40</v>
      </c>
      <c r="B8" s="253"/>
      <c r="C8" s="253"/>
      <c r="D8" s="253"/>
      <c r="E8" s="253"/>
      <c r="F8" s="253"/>
      <c r="G8" s="253"/>
      <c r="H8" s="253"/>
      <c r="I8" s="253"/>
      <c r="J8" s="253"/>
      <c r="K8" s="253"/>
      <c r="L8" s="253"/>
      <c r="M8" s="253"/>
      <c r="N8" s="253"/>
    </row>
    <row r="9" spans="1:20" s="55" customFormat="1" ht="15" customHeight="1" thickBot="1">
      <c r="A9" s="59"/>
      <c r="B9" s="57"/>
      <c r="C9" s="58"/>
      <c r="D9" s="58"/>
      <c r="E9" s="57"/>
      <c r="F9" s="57"/>
      <c r="G9" s="57"/>
      <c r="L9" s="57"/>
      <c r="M9" s="57"/>
      <c r="N9" s="56"/>
    </row>
    <row r="10" spans="1:20" s="49" customFormat="1" ht="15" customHeight="1">
      <c r="A10" s="266" t="s">
        <v>9</v>
      </c>
      <c r="B10" s="257" t="s">
        <v>8</v>
      </c>
      <c r="C10" s="263" t="s">
        <v>22</v>
      </c>
      <c r="D10" s="263" t="s">
        <v>36</v>
      </c>
      <c r="E10" s="257" t="s">
        <v>23</v>
      </c>
      <c r="F10" s="260" t="s">
        <v>2</v>
      </c>
      <c r="G10" s="73" t="s">
        <v>20</v>
      </c>
      <c r="H10" s="18">
        <v>20</v>
      </c>
      <c r="I10" s="19" t="s">
        <v>5</v>
      </c>
      <c r="J10" s="46"/>
      <c r="K10" s="46" t="s">
        <v>19</v>
      </c>
      <c r="L10" s="19">
        <v>1</v>
      </c>
      <c r="M10" s="54" t="s">
        <v>6</v>
      </c>
      <c r="N10" s="68">
        <v>2.7777777777777776E-2</v>
      </c>
      <c r="O10" s="254" t="s">
        <v>26</v>
      </c>
      <c r="P10" s="254" t="s">
        <v>27</v>
      </c>
    </row>
    <row r="11" spans="1:20" s="49" customFormat="1" ht="15" customHeight="1">
      <c r="A11" s="267"/>
      <c r="B11" s="258"/>
      <c r="C11" s="264"/>
      <c r="D11" s="264"/>
      <c r="E11" s="258"/>
      <c r="F11" s="261"/>
      <c r="G11" s="74" t="s">
        <v>21</v>
      </c>
      <c r="H11" s="53">
        <v>20</v>
      </c>
      <c r="I11" s="51" t="s">
        <v>5</v>
      </c>
      <c r="J11" s="52"/>
      <c r="K11" s="52"/>
      <c r="L11" s="51">
        <v>2</v>
      </c>
      <c r="M11" s="50" t="s">
        <v>6</v>
      </c>
      <c r="N11" s="67">
        <v>2.7777777777777776E-2</v>
      </c>
      <c r="O11" s="255"/>
      <c r="P11" s="255"/>
    </row>
    <row r="12" spans="1:20" s="49" customFormat="1" ht="15" customHeight="1">
      <c r="A12" s="267"/>
      <c r="B12" s="258"/>
      <c r="C12" s="264"/>
      <c r="D12" s="264"/>
      <c r="E12" s="258"/>
      <c r="F12" s="261"/>
      <c r="G12" s="74" t="s">
        <v>35</v>
      </c>
      <c r="H12" s="53">
        <v>20</v>
      </c>
      <c r="I12" s="51" t="s">
        <v>5</v>
      </c>
      <c r="J12" s="52"/>
      <c r="K12" s="52"/>
      <c r="L12" s="51">
        <v>3</v>
      </c>
      <c r="M12" s="50" t="s">
        <v>6</v>
      </c>
      <c r="N12" s="67">
        <v>2.7777777777777776E-2</v>
      </c>
      <c r="O12" s="255"/>
      <c r="P12" s="255"/>
    </row>
    <row r="13" spans="1:20" s="49" customFormat="1" ht="15" customHeight="1" thickBot="1">
      <c r="A13" s="267"/>
      <c r="B13" s="258"/>
      <c r="C13" s="264"/>
      <c r="D13" s="264"/>
      <c r="E13" s="258"/>
      <c r="F13" s="261"/>
      <c r="G13" s="75" t="s">
        <v>37</v>
      </c>
      <c r="H13" s="76">
        <v>20</v>
      </c>
      <c r="I13" s="77" t="s">
        <v>5</v>
      </c>
      <c r="J13" s="78"/>
      <c r="K13" s="78"/>
      <c r="L13" s="77"/>
      <c r="M13" s="79"/>
      <c r="N13" s="80"/>
      <c r="O13" s="255"/>
      <c r="P13" s="255"/>
    </row>
    <row r="14" spans="1:20" s="49" customFormat="1" ht="39.950000000000003" customHeight="1" thickBot="1">
      <c r="A14" s="268"/>
      <c r="B14" s="259"/>
      <c r="C14" s="265"/>
      <c r="D14" s="265"/>
      <c r="E14" s="259"/>
      <c r="F14" s="262"/>
      <c r="G14" s="69" t="s">
        <v>14</v>
      </c>
      <c r="H14" s="70" t="s">
        <v>15</v>
      </c>
      <c r="I14" s="71" t="s">
        <v>16</v>
      </c>
      <c r="J14" s="71" t="s">
        <v>17</v>
      </c>
      <c r="K14" s="71" t="s">
        <v>7</v>
      </c>
      <c r="L14" s="72" t="s">
        <v>3</v>
      </c>
      <c r="M14" s="85" t="s">
        <v>4</v>
      </c>
      <c r="N14" s="86" t="s">
        <v>18</v>
      </c>
      <c r="O14" s="256"/>
      <c r="P14" s="256"/>
    </row>
    <row r="15" spans="1:20" s="140" customFormat="1" ht="18" customHeight="1" thickBot="1">
      <c r="A15" s="239">
        <v>1</v>
      </c>
      <c r="B15" s="151">
        <v>2</v>
      </c>
      <c r="C15" s="243" t="s">
        <v>46</v>
      </c>
      <c r="D15" s="246" t="s">
        <v>47</v>
      </c>
      <c r="E15" s="249">
        <v>8</v>
      </c>
      <c r="F15" s="81">
        <v>1</v>
      </c>
      <c r="G15" s="21">
        <v>0.29305555555555557</v>
      </c>
      <c r="H15" s="66">
        <v>0.3454861111111111</v>
      </c>
      <c r="I15" s="21">
        <v>0.34652777777777777</v>
      </c>
      <c r="J15" s="21">
        <f>I15-H15</f>
        <v>1.041666666666663E-3</v>
      </c>
      <c r="K15" s="23">
        <f>H15-G15</f>
        <v>5.2430555555555536E-2</v>
      </c>
      <c r="L15" s="84">
        <f>$H$10/K15/24</f>
        <v>15.894039735099343</v>
      </c>
      <c r="M15" s="227">
        <f>(L15+L16+L17+L18)/4</f>
        <v>15.931046437519839</v>
      </c>
      <c r="N15" s="230">
        <f>SUM(K15:K18)</f>
        <v>0.20923611111111107</v>
      </c>
      <c r="O15" s="233">
        <v>41</v>
      </c>
      <c r="P15" s="236">
        <f>(M15*2-E15)*100/O15</f>
        <v>58.200226524487022</v>
      </c>
    </row>
    <row r="16" spans="1:20" s="140" customFormat="1" ht="18" customHeight="1" thickBot="1">
      <c r="A16" s="240"/>
      <c r="B16" s="242"/>
      <c r="C16" s="244"/>
      <c r="D16" s="247"/>
      <c r="E16" s="250"/>
      <c r="F16" s="82">
        <v>2</v>
      </c>
      <c r="G16" s="48">
        <f>I15+$N$10</f>
        <v>0.37430555555555556</v>
      </c>
      <c r="H16" s="65">
        <v>0.42670138888888887</v>
      </c>
      <c r="I16" s="48">
        <v>0.42831018518518515</v>
      </c>
      <c r="J16" s="21">
        <f t="shared" ref="J16:J18" si="0">I16-H16</f>
        <v>1.6087962962962887E-3</v>
      </c>
      <c r="K16" s="23">
        <f t="shared" ref="K16:K18" si="1">H16-G16</f>
        <v>5.2395833333333308E-2</v>
      </c>
      <c r="L16" s="84">
        <f t="shared" ref="L16:L18" si="2">$H$10/K16/24</f>
        <v>15.904572564612332</v>
      </c>
      <c r="M16" s="228"/>
      <c r="N16" s="231"/>
      <c r="O16" s="234"/>
      <c r="P16" s="237"/>
    </row>
    <row r="17" spans="1:20" s="140" customFormat="1" ht="18" customHeight="1" thickBot="1">
      <c r="A17" s="240"/>
      <c r="B17" s="242"/>
      <c r="C17" s="244"/>
      <c r="D17" s="247"/>
      <c r="E17" s="250"/>
      <c r="F17" s="82">
        <v>3</v>
      </c>
      <c r="G17" s="48">
        <f>I16+$N$11</f>
        <v>0.45608796296296295</v>
      </c>
      <c r="H17" s="65">
        <v>0.50836805555555553</v>
      </c>
      <c r="I17" s="48">
        <v>0.50972222222222219</v>
      </c>
      <c r="J17" s="21">
        <f t="shared" si="0"/>
        <v>1.3541666666666563E-3</v>
      </c>
      <c r="K17" s="23">
        <f t="shared" si="1"/>
        <v>5.2280092592592586E-2</v>
      </c>
      <c r="L17" s="84">
        <f t="shared" si="2"/>
        <v>15.939783041841933</v>
      </c>
      <c r="M17" s="228"/>
      <c r="N17" s="231"/>
      <c r="O17" s="234"/>
      <c r="P17" s="237"/>
    </row>
    <row r="18" spans="1:20" s="140" customFormat="1" ht="18" customHeight="1" thickBot="1">
      <c r="A18" s="241"/>
      <c r="B18" s="152"/>
      <c r="C18" s="245"/>
      <c r="D18" s="248"/>
      <c r="E18" s="251"/>
      <c r="F18" s="83">
        <v>4</v>
      </c>
      <c r="G18" s="24">
        <f>I17+$N$12</f>
        <v>0.53749999999999998</v>
      </c>
      <c r="H18" s="64">
        <v>0.58962962962962961</v>
      </c>
      <c r="I18" s="24">
        <v>0.60741898148148155</v>
      </c>
      <c r="J18" s="21">
        <f t="shared" si="0"/>
        <v>1.7789351851851931E-2</v>
      </c>
      <c r="K18" s="23">
        <f t="shared" si="1"/>
        <v>5.2129629629629637E-2</v>
      </c>
      <c r="L18" s="84">
        <f t="shared" si="2"/>
        <v>15.985790408525752</v>
      </c>
      <c r="M18" s="229"/>
      <c r="N18" s="232"/>
      <c r="O18" s="235"/>
      <c r="P18" s="238"/>
    </row>
    <row r="19" spans="1:20" s="140" customFormat="1" ht="18" customHeight="1" thickBot="1">
      <c r="A19" s="239">
        <v>2</v>
      </c>
      <c r="B19" s="151">
        <v>1</v>
      </c>
      <c r="C19" s="243" t="s">
        <v>44</v>
      </c>
      <c r="D19" s="246" t="s">
        <v>45</v>
      </c>
      <c r="E19" s="249">
        <v>8</v>
      </c>
      <c r="F19" s="81">
        <v>1</v>
      </c>
      <c r="G19" s="21">
        <v>0.29166666666666669</v>
      </c>
      <c r="H19" s="66">
        <v>0.34484953703703702</v>
      </c>
      <c r="I19" s="21">
        <v>0.34728009259259257</v>
      </c>
      <c r="J19" s="21">
        <f>I19-H19</f>
        <v>2.4305555555555469E-3</v>
      </c>
      <c r="K19" s="23">
        <f>H19-G19</f>
        <v>5.3182870370370339E-2</v>
      </c>
      <c r="L19" s="84">
        <f>$H$10/K19/24</f>
        <v>15.669205658324275</v>
      </c>
      <c r="M19" s="227">
        <f>(L19+L20+L21+L22)/4</f>
        <v>13.706398491546395</v>
      </c>
      <c r="N19" s="230">
        <f>SUM(K19:K22)</f>
        <v>0.24571759259259263</v>
      </c>
      <c r="O19" s="233">
        <v>52</v>
      </c>
      <c r="P19" s="236">
        <f>(M19*2-E19)*100/O19</f>
        <v>37.332301890563059</v>
      </c>
    </row>
    <row r="20" spans="1:20" s="140" customFormat="1" ht="18" customHeight="1" thickBot="1">
      <c r="A20" s="240"/>
      <c r="B20" s="242"/>
      <c r="C20" s="244"/>
      <c r="D20" s="247"/>
      <c r="E20" s="250"/>
      <c r="F20" s="82">
        <v>2</v>
      </c>
      <c r="G20" s="48">
        <f>I19+$N$10</f>
        <v>0.37505787037037036</v>
      </c>
      <c r="H20" s="65">
        <v>0.43368055555555557</v>
      </c>
      <c r="I20" s="48">
        <v>0.43645833333333334</v>
      </c>
      <c r="J20" s="21">
        <f t="shared" ref="J20:J22" si="3">I20-H20</f>
        <v>2.7777777777777679E-3</v>
      </c>
      <c r="K20" s="23">
        <f t="shared" ref="K20:K22" si="4">H20-G20</f>
        <v>5.8622685185185208E-2</v>
      </c>
      <c r="L20" s="84">
        <f t="shared" ref="L20:L22" si="5">$H$10/K20/24</f>
        <v>14.215202369200389</v>
      </c>
      <c r="M20" s="228"/>
      <c r="N20" s="231"/>
      <c r="O20" s="234"/>
      <c r="P20" s="237"/>
    </row>
    <row r="21" spans="1:20" s="140" customFormat="1" ht="18" customHeight="1" thickBot="1">
      <c r="A21" s="240"/>
      <c r="B21" s="242"/>
      <c r="C21" s="244"/>
      <c r="D21" s="247"/>
      <c r="E21" s="250"/>
      <c r="F21" s="82">
        <v>3</v>
      </c>
      <c r="G21" s="48">
        <f>I20+$N$11</f>
        <v>0.46423611111111113</v>
      </c>
      <c r="H21" s="65">
        <v>0.5282175925925926</v>
      </c>
      <c r="I21" s="48">
        <v>0.53126157407407404</v>
      </c>
      <c r="J21" s="21">
        <f t="shared" si="3"/>
        <v>3.0439814814814392E-3</v>
      </c>
      <c r="K21" s="23">
        <f t="shared" si="4"/>
        <v>6.3981481481481473E-2</v>
      </c>
      <c r="L21" s="84">
        <f t="shared" si="5"/>
        <v>13.024602026049207</v>
      </c>
      <c r="M21" s="228"/>
      <c r="N21" s="231"/>
      <c r="O21" s="234"/>
      <c r="P21" s="237"/>
    </row>
    <row r="22" spans="1:20" s="140" customFormat="1" ht="18" customHeight="1" thickBot="1">
      <c r="A22" s="241"/>
      <c r="B22" s="152"/>
      <c r="C22" s="245"/>
      <c r="D22" s="248"/>
      <c r="E22" s="251"/>
      <c r="F22" s="83">
        <v>4</v>
      </c>
      <c r="G22" s="24">
        <f>I21+$N$12</f>
        <v>0.55903935185185183</v>
      </c>
      <c r="H22" s="64">
        <v>0.62896990740740744</v>
      </c>
      <c r="I22" s="24">
        <v>0.63750000000000007</v>
      </c>
      <c r="J22" s="21">
        <f t="shared" si="3"/>
        <v>8.5300925925926308E-3</v>
      </c>
      <c r="K22" s="23">
        <f t="shared" si="4"/>
        <v>6.9930555555555607E-2</v>
      </c>
      <c r="L22" s="84">
        <f t="shared" si="5"/>
        <v>11.916583912611708</v>
      </c>
      <c r="M22" s="229"/>
      <c r="N22" s="232"/>
      <c r="O22" s="235"/>
      <c r="P22" s="238"/>
    </row>
    <row r="23" spans="1:20" s="140" customFormat="1" ht="18" customHeight="1" thickBot="1">
      <c r="A23" s="239">
        <v>3</v>
      </c>
      <c r="B23" s="151">
        <v>3</v>
      </c>
      <c r="C23" s="243" t="s">
        <v>48</v>
      </c>
      <c r="D23" s="246" t="s">
        <v>49</v>
      </c>
      <c r="E23" s="249">
        <v>8</v>
      </c>
      <c r="F23" s="81">
        <v>1</v>
      </c>
      <c r="G23" s="21">
        <v>0.29444444444444445</v>
      </c>
      <c r="H23" s="66">
        <v>0.35509259259259257</v>
      </c>
      <c r="I23" s="21">
        <v>0.36458333333333331</v>
      </c>
      <c r="J23" s="21">
        <f>I23-H23</f>
        <v>9.490740740740744E-3</v>
      </c>
      <c r="K23" s="23">
        <f>H23-G23</f>
        <v>6.0648148148148118E-2</v>
      </c>
      <c r="L23" s="84">
        <f>$H$10/K23/24</f>
        <v>13.740458015267182</v>
      </c>
      <c r="M23" s="227">
        <f>(L23+L24+L25+L26)/4</f>
        <v>13.54408171727424</v>
      </c>
      <c r="N23" s="230">
        <f>SUM(K23:K26)</f>
        <v>0.24621527777777774</v>
      </c>
      <c r="O23" s="233">
        <v>52</v>
      </c>
      <c r="P23" s="236">
        <f>(M23*2-E23)*100/O23</f>
        <v>36.708006604900923</v>
      </c>
    </row>
    <row r="24" spans="1:20" s="140" customFormat="1" ht="18" customHeight="1" thickBot="1">
      <c r="A24" s="240"/>
      <c r="B24" s="242"/>
      <c r="C24" s="244"/>
      <c r="D24" s="247"/>
      <c r="E24" s="250"/>
      <c r="F24" s="82">
        <v>2</v>
      </c>
      <c r="G24" s="48">
        <f>I23+$N$10</f>
        <v>0.3923611111111111</v>
      </c>
      <c r="H24" s="65">
        <v>0.45466435185185183</v>
      </c>
      <c r="I24" s="48">
        <v>0.4674537037037037</v>
      </c>
      <c r="J24" s="21">
        <f t="shared" ref="J24:J26" si="6">I24-H24</f>
        <v>1.2789351851851871E-2</v>
      </c>
      <c r="K24" s="23">
        <f t="shared" ref="K24:K26" si="7">H24-G24</f>
        <v>6.2303240740740728E-2</v>
      </c>
      <c r="L24" s="84">
        <f t="shared" ref="L24:L26" si="8">$H$10/K24/24</f>
        <v>13.375441203789711</v>
      </c>
      <c r="M24" s="228"/>
      <c r="N24" s="231"/>
      <c r="O24" s="234"/>
      <c r="P24" s="237"/>
    </row>
    <row r="25" spans="1:20" s="140" customFormat="1" ht="18" customHeight="1" thickBot="1">
      <c r="A25" s="240"/>
      <c r="B25" s="242"/>
      <c r="C25" s="244"/>
      <c r="D25" s="247"/>
      <c r="E25" s="250"/>
      <c r="F25" s="82">
        <v>3</v>
      </c>
      <c r="G25" s="48">
        <f>I24+$N$11</f>
        <v>0.49523148148148149</v>
      </c>
      <c r="H25" s="65">
        <v>0.55526620370370372</v>
      </c>
      <c r="I25" s="48">
        <v>0.5675</v>
      </c>
      <c r="J25" s="21">
        <f t="shared" si="6"/>
        <v>1.2233796296296284E-2</v>
      </c>
      <c r="K25" s="23">
        <f t="shared" si="7"/>
        <v>6.0034722222222225E-2</v>
      </c>
      <c r="L25" s="84">
        <f t="shared" si="8"/>
        <v>13.880855986119144</v>
      </c>
      <c r="M25" s="228"/>
      <c r="N25" s="231"/>
      <c r="O25" s="234"/>
      <c r="P25" s="237"/>
    </row>
    <row r="26" spans="1:20" s="140" customFormat="1" ht="18" customHeight="1" thickBot="1">
      <c r="A26" s="241"/>
      <c r="B26" s="152"/>
      <c r="C26" s="245"/>
      <c r="D26" s="248"/>
      <c r="E26" s="251"/>
      <c r="F26" s="83">
        <v>4</v>
      </c>
      <c r="G26" s="24">
        <f>I25+$N$12</f>
        <v>0.59527777777777779</v>
      </c>
      <c r="H26" s="64">
        <v>0.65850694444444446</v>
      </c>
      <c r="I26" s="24">
        <v>0.673761574074074</v>
      </c>
      <c r="J26" s="21">
        <f t="shared" si="6"/>
        <v>1.5254629629629535E-2</v>
      </c>
      <c r="K26" s="23">
        <f t="shared" si="7"/>
        <v>6.322916666666667E-2</v>
      </c>
      <c r="L26" s="84">
        <f t="shared" si="8"/>
        <v>13.179571663920923</v>
      </c>
      <c r="M26" s="229"/>
      <c r="N26" s="232"/>
      <c r="O26" s="235"/>
      <c r="P26" s="238"/>
    </row>
    <row r="28" spans="1:20" s="3" customFormat="1" ht="15">
      <c r="C28" s="41" t="s">
        <v>28</v>
      </c>
      <c r="D28" s="41"/>
      <c r="E28" s="41"/>
      <c r="F28" s="41"/>
      <c r="K28" s="163" t="s">
        <v>32</v>
      </c>
      <c r="L28" s="164"/>
      <c r="M28" s="164"/>
      <c r="N28" s="164"/>
      <c r="O28" s="164"/>
      <c r="P28" s="164"/>
      <c r="Q28" s="164"/>
      <c r="S28" s="40"/>
      <c r="T28" s="37"/>
    </row>
    <row r="29" spans="1:20" s="3" customFormat="1">
      <c r="Q29" s="37"/>
      <c r="S29" s="40"/>
      <c r="T29" s="37"/>
    </row>
    <row r="30" spans="1:20" s="3" customFormat="1">
      <c r="Q30" s="37"/>
      <c r="S30" s="40"/>
      <c r="T30" s="37"/>
    </row>
    <row r="31" spans="1:20" s="3" customFormat="1" ht="15">
      <c r="C31" s="41" t="s">
        <v>13</v>
      </c>
      <c r="K31" s="163" t="s">
        <v>30</v>
      </c>
      <c r="L31" s="164"/>
      <c r="M31" s="164"/>
      <c r="N31" s="164"/>
      <c r="O31" s="164"/>
      <c r="P31" s="164"/>
      <c r="Q31" s="164"/>
      <c r="S31" s="40"/>
      <c r="T31" s="37"/>
    </row>
  </sheetData>
  <sheetProtection formatCells="0" formatColumns="0" formatRows="0" insertColumns="0" insertRows="0" insertHyperlinks="0" deleteColumns="0" deleteRows="0" sort="0" autoFilter="0" pivotTables="0"/>
  <mergeCells count="43">
    <mergeCell ref="A4:T4"/>
    <mergeCell ref="A5:T5"/>
    <mergeCell ref="A6:T6"/>
    <mergeCell ref="M15:M18"/>
    <mergeCell ref="E15:E18"/>
    <mergeCell ref="N15:N18"/>
    <mergeCell ref="D15:D18"/>
    <mergeCell ref="A15:A18"/>
    <mergeCell ref="B15:B18"/>
    <mergeCell ref="C15:C18"/>
    <mergeCell ref="A8:N8"/>
    <mergeCell ref="E10:E14"/>
    <mergeCell ref="F10:F14"/>
    <mergeCell ref="D10:D14"/>
    <mergeCell ref="A10:A14"/>
    <mergeCell ref="C10:C14"/>
    <mergeCell ref="A7:D7"/>
    <mergeCell ref="I7:K7"/>
    <mergeCell ref="O10:O14"/>
    <mergeCell ref="P10:P14"/>
    <mergeCell ref="O15:O18"/>
    <mergeCell ref="P15:P18"/>
    <mergeCell ref="B10:B14"/>
    <mergeCell ref="A19:A22"/>
    <mergeCell ref="B19:B22"/>
    <mergeCell ref="C19:C22"/>
    <mergeCell ref="D19:D22"/>
    <mergeCell ref="E19:E22"/>
    <mergeCell ref="A23:A26"/>
    <mergeCell ref="B23:B26"/>
    <mergeCell ref="C23:C26"/>
    <mergeCell ref="D23:D26"/>
    <mergeCell ref="E23:E26"/>
    <mergeCell ref="K28:Q28"/>
    <mergeCell ref="K31:Q31"/>
    <mergeCell ref="M19:M22"/>
    <mergeCell ref="N19:N22"/>
    <mergeCell ref="O19:O22"/>
    <mergeCell ref="P19:P22"/>
    <mergeCell ref="M23:M26"/>
    <mergeCell ref="N23:N26"/>
    <mergeCell ref="O23:O26"/>
    <mergeCell ref="P23:P26"/>
  </mergeCells>
  <printOptions horizontalCentered="1"/>
  <pageMargins left="0" right="0" top="0" bottom="0" header="0" footer="0"/>
  <pageSetup paperSize="9" scale="85" fitToHeight="0" orientation="landscape" r:id="rId1"/>
  <headerFooter alignWithMargins="0">
    <oddFooter>&amp;C&amp;D   &amp;T&amp;Rстр.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0"/>
  <sheetViews>
    <sheetView tabSelected="1" view="pageBreakPreview" zoomScaleNormal="100" zoomScaleSheetLayoutView="100" workbookViewId="0">
      <selection activeCell="E32" sqref="E32"/>
    </sheetView>
  </sheetViews>
  <sheetFormatPr defaultRowHeight="12.75"/>
  <cols>
    <col min="1" max="1" width="4.140625" style="90" customWidth="1"/>
    <col min="2" max="2" width="14.7109375" style="91" customWidth="1"/>
    <col min="3" max="3" width="27.28515625" style="89" customWidth="1"/>
    <col min="4" max="4" width="2.5703125" style="89" hidden="1" customWidth="1"/>
    <col min="5" max="5" width="31.85546875" style="89" customWidth="1"/>
    <col min="6" max="6" width="4.7109375" style="89" customWidth="1"/>
    <col min="7" max="16384" width="9.140625" style="89"/>
  </cols>
  <sheetData>
    <row r="1" spans="1:19" ht="48.75" customHeight="1">
      <c r="A1" s="270"/>
      <c r="B1" s="164"/>
      <c r="C1" s="164"/>
      <c r="D1" s="164"/>
      <c r="E1" s="164"/>
      <c r="F1" s="164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</row>
    <row r="2" spans="1:19" ht="48.75" customHeight="1">
      <c r="A2" s="164"/>
      <c r="B2" s="164"/>
      <c r="C2" s="164"/>
      <c r="D2" s="164"/>
      <c r="E2" s="164"/>
      <c r="F2" s="164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</row>
    <row r="3" spans="1:19" ht="18.75" customHeight="1">
      <c r="A3" s="164"/>
      <c r="B3" s="164"/>
      <c r="C3" s="164"/>
      <c r="D3" s="164"/>
      <c r="E3" s="164"/>
      <c r="F3" s="164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</row>
    <row r="4" spans="1:19" s="112" customFormat="1" ht="15.75" customHeight="1">
      <c r="A4" s="164"/>
      <c r="B4" s="164"/>
      <c r="C4" s="164"/>
      <c r="D4" s="164"/>
      <c r="E4" s="164"/>
      <c r="F4" s="164"/>
    </row>
    <row r="5" spans="1:19" s="112" customFormat="1" ht="21" customHeight="1">
      <c r="A5" s="128"/>
      <c r="B5" s="45"/>
      <c r="C5" s="275" t="s">
        <v>82</v>
      </c>
      <c r="D5" s="276"/>
      <c r="E5" s="276"/>
      <c r="F5" s="45"/>
    </row>
    <row r="6" spans="1:19" ht="12.75" customHeight="1">
      <c r="B6" s="277" t="s">
        <v>0</v>
      </c>
      <c r="C6" s="277"/>
      <c r="D6" s="277"/>
      <c r="E6" s="277"/>
    </row>
    <row r="7" spans="1:19" ht="21.75" customHeight="1">
      <c r="A7" s="271" t="s">
        <v>79</v>
      </c>
      <c r="B7" s="272"/>
      <c r="C7" s="272"/>
      <c r="D7" s="272"/>
      <c r="E7" s="272"/>
      <c r="F7" s="272"/>
    </row>
    <row r="8" spans="1:19" s="110" customFormat="1" ht="15" customHeight="1">
      <c r="A8" s="131"/>
      <c r="B8" s="111"/>
      <c r="C8" s="273" t="s">
        <v>80</v>
      </c>
      <c r="D8" s="274"/>
      <c r="E8" s="274"/>
    </row>
    <row r="9" spans="1:19" ht="60" customHeight="1">
      <c r="A9" s="109" t="s">
        <v>42</v>
      </c>
      <c r="B9" s="109" t="s">
        <v>43</v>
      </c>
      <c r="C9" s="108" t="s">
        <v>83</v>
      </c>
      <c r="D9" s="109" t="s">
        <v>11</v>
      </c>
      <c r="E9" s="108" t="s">
        <v>84</v>
      </c>
    </row>
    <row r="10" spans="1:19" ht="24.75" customHeight="1">
      <c r="A10" s="129"/>
      <c r="B10" s="269" t="s">
        <v>60</v>
      </c>
      <c r="C10" s="269"/>
      <c r="D10" s="269"/>
      <c r="E10" s="269"/>
      <c r="F10" s="116"/>
    </row>
    <row r="11" spans="1:19" s="107" customFormat="1" ht="37.5" customHeight="1">
      <c r="A11" s="117">
        <v>1</v>
      </c>
      <c r="B11" s="118">
        <v>0.29166666666666669</v>
      </c>
      <c r="C11" s="105" t="s">
        <v>44</v>
      </c>
      <c r="D11" s="119"/>
      <c r="E11" s="104" t="s">
        <v>45</v>
      </c>
    </row>
    <row r="12" spans="1:19" s="95" customFormat="1" ht="37.5" customHeight="1">
      <c r="A12" s="117">
        <v>2</v>
      </c>
      <c r="B12" s="118">
        <v>0.29305555555555557</v>
      </c>
      <c r="C12" s="105" t="s">
        <v>46</v>
      </c>
      <c r="D12" s="119"/>
      <c r="E12" s="106" t="s">
        <v>47</v>
      </c>
    </row>
    <row r="13" spans="1:19" s="103" customFormat="1" ht="37.5" customHeight="1">
      <c r="A13" s="117">
        <v>3</v>
      </c>
      <c r="B13" s="118">
        <v>0.29444444444444445</v>
      </c>
      <c r="C13" s="102" t="s">
        <v>48</v>
      </c>
      <c r="D13" s="120"/>
      <c r="E13" s="101" t="s">
        <v>49</v>
      </c>
    </row>
    <row r="14" spans="1:19" s="95" customFormat="1" ht="27.75" customHeight="1">
      <c r="A14" s="132"/>
      <c r="B14" s="269" t="s">
        <v>29</v>
      </c>
      <c r="C14" s="269"/>
      <c r="D14" s="269"/>
      <c r="E14" s="269"/>
    </row>
    <row r="15" spans="1:19" s="107" customFormat="1" ht="37.5" customHeight="1">
      <c r="A15" s="130">
        <v>4</v>
      </c>
      <c r="B15" s="121">
        <v>0.38194444444444442</v>
      </c>
      <c r="C15" s="105" t="s">
        <v>50</v>
      </c>
      <c r="D15" s="122"/>
      <c r="E15" s="105" t="s">
        <v>51</v>
      </c>
    </row>
    <row r="16" spans="1:19" s="95" customFormat="1" ht="37.5" customHeight="1">
      <c r="A16" s="130">
        <v>5</v>
      </c>
      <c r="B16" s="121">
        <v>0.3833333333333333</v>
      </c>
      <c r="C16" s="105" t="s">
        <v>52</v>
      </c>
      <c r="D16" s="122"/>
      <c r="E16" s="102" t="s">
        <v>53</v>
      </c>
    </row>
    <row r="17" spans="1:8" ht="37.5" customHeight="1">
      <c r="A17" s="130">
        <v>6</v>
      </c>
      <c r="B17" s="121">
        <v>0.38472222222222219</v>
      </c>
      <c r="C17" s="114" t="s">
        <v>54</v>
      </c>
      <c r="D17" s="123"/>
      <c r="E17" s="114" t="s">
        <v>56</v>
      </c>
      <c r="G17" s="95"/>
      <c r="H17" s="95"/>
    </row>
    <row r="18" spans="1:8" s="95" customFormat="1" ht="37.5" customHeight="1">
      <c r="A18" s="130">
        <v>7</v>
      </c>
      <c r="B18" s="121">
        <v>0.38611111111111113</v>
      </c>
      <c r="C18" s="105" t="s">
        <v>55</v>
      </c>
      <c r="D18" s="119"/>
      <c r="E18" s="106" t="s">
        <v>57</v>
      </c>
    </row>
    <row r="19" spans="1:8" s="95" customFormat="1" ht="37.5" customHeight="1">
      <c r="A19" s="130">
        <v>8</v>
      </c>
      <c r="B19" s="121">
        <v>0.38750000000000001</v>
      </c>
      <c r="C19" s="99" t="s">
        <v>58</v>
      </c>
      <c r="D19" s="124"/>
      <c r="E19" s="98" t="s">
        <v>59</v>
      </c>
    </row>
    <row r="20" spans="1:8" s="115" customFormat="1" ht="29.25" customHeight="1">
      <c r="A20" s="132"/>
      <c r="B20" s="269" t="s">
        <v>25</v>
      </c>
      <c r="C20" s="269"/>
      <c r="D20" s="269"/>
      <c r="E20" s="269"/>
    </row>
    <row r="21" spans="1:8" s="95" customFormat="1" ht="37.5" customHeight="1">
      <c r="A21" s="130">
        <v>9</v>
      </c>
      <c r="B21" s="118">
        <v>0.41666666666666669</v>
      </c>
      <c r="C21" s="105" t="s">
        <v>61</v>
      </c>
      <c r="D21" s="119"/>
      <c r="E21" s="104" t="s">
        <v>62</v>
      </c>
    </row>
    <row r="22" spans="1:8" s="103" customFormat="1" ht="37.5" customHeight="1">
      <c r="A22" s="130">
        <v>10</v>
      </c>
      <c r="B22" s="118">
        <v>0.41805555555555557</v>
      </c>
      <c r="C22" s="102" t="s">
        <v>63</v>
      </c>
      <c r="D22" s="120"/>
      <c r="E22" s="101" t="s">
        <v>64</v>
      </c>
    </row>
    <row r="23" spans="1:8" ht="37.5" customHeight="1">
      <c r="A23" s="130">
        <v>11</v>
      </c>
      <c r="B23" s="118">
        <v>0.41944444444444445</v>
      </c>
      <c r="C23" s="102" t="s">
        <v>65</v>
      </c>
      <c r="D23" s="120"/>
      <c r="E23" s="101" t="s">
        <v>66</v>
      </c>
    </row>
    <row r="24" spans="1:8" s="95" customFormat="1" ht="37.5" customHeight="1">
      <c r="A24" s="130">
        <v>12</v>
      </c>
      <c r="B24" s="118">
        <v>0.42083333333333334</v>
      </c>
      <c r="C24" s="99" t="s">
        <v>67</v>
      </c>
      <c r="D24" s="125"/>
      <c r="E24" s="100" t="s">
        <v>68</v>
      </c>
    </row>
    <row r="25" spans="1:8" s="95" customFormat="1" ht="37.5" customHeight="1">
      <c r="A25" s="130">
        <v>16</v>
      </c>
      <c r="B25" s="118">
        <v>0.42083333333333334</v>
      </c>
      <c r="C25" s="99" t="s">
        <v>69</v>
      </c>
      <c r="D25" s="124"/>
      <c r="E25" s="98" t="s">
        <v>70</v>
      </c>
    </row>
    <row r="26" spans="1:8" s="95" customFormat="1" ht="6.75" hidden="1" customHeight="1">
      <c r="A26" s="133"/>
      <c r="B26" s="126"/>
      <c r="C26" s="97"/>
      <c r="D26" s="127"/>
      <c r="E26" s="96"/>
    </row>
    <row r="27" spans="1:8" s="95" customFormat="1" ht="1.5" hidden="1" customHeight="1">
      <c r="A27" s="133"/>
      <c r="B27" s="126"/>
      <c r="C27" s="97"/>
      <c r="D27" s="127"/>
      <c r="E27" s="96"/>
    </row>
    <row r="28" spans="1:8" s="95" customFormat="1" ht="2.25" hidden="1" customHeight="1">
      <c r="A28" s="133"/>
      <c r="B28" s="126"/>
      <c r="C28" s="97"/>
      <c r="D28" s="127"/>
      <c r="E28" s="96"/>
    </row>
    <row r="29" spans="1:8" s="92" customFormat="1" ht="37.5" customHeight="1">
      <c r="A29" s="130">
        <v>13</v>
      </c>
      <c r="B29" s="118">
        <v>0.42222222222222222</v>
      </c>
      <c r="C29" s="99" t="s">
        <v>71</v>
      </c>
      <c r="D29" s="124"/>
      <c r="E29" s="98" t="s">
        <v>72</v>
      </c>
      <c r="F29" s="94"/>
      <c r="G29" s="93"/>
    </row>
    <row r="30" spans="1:8" s="92" customFormat="1" ht="37.5" customHeight="1">
      <c r="A30" s="130">
        <v>15</v>
      </c>
      <c r="B30" s="118">
        <v>0.42222222222222222</v>
      </c>
      <c r="C30" s="99" t="s">
        <v>73</v>
      </c>
      <c r="D30" s="124"/>
      <c r="E30" s="98" t="s">
        <v>74</v>
      </c>
      <c r="F30" s="94"/>
      <c r="G30" s="93"/>
    </row>
    <row r="31" spans="1:8" ht="37.5" customHeight="1">
      <c r="A31" s="130">
        <v>14</v>
      </c>
      <c r="B31" s="118">
        <v>0.4236111111111111</v>
      </c>
      <c r="C31" s="99" t="s">
        <v>85</v>
      </c>
      <c r="D31" s="124"/>
      <c r="E31" s="98" t="s">
        <v>88</v>
      </c>
    </row>
    <row r="32" spans="1:8" ht="37.5" customHeight="1">
      <c r="A32" s="130">
        <v>17</v>
      </c>
      <c r="B32" s="118">
        <v>0.29166666666666669</v>
      </c>
      <c r="C32" s="99" t="s">
        <v>75</v>
      </c>
      <c r="D32" s="124"/>
      <c r="E32" s="98" t="s">
        <v>76</v>
      </c>
    </row>
    <row r="33" spans="1:5" ht="37.5" customHeight="1">
      <c r="A33" s="130">
        <v>18</v>
      </c>
      <c r="B33" s="118">
        <v>0.42499999999999999</v>
      </c>
      <c r="C33" s="99" t="s">
        <v>77</v>
      </c>
      <c r="D33" s="124"/>
      <c r="E33" s="98" t="s">
        <v>78</v>
      </c>
    </row>
    <row r="36" spans="1:5">
      <c r="B36" s="134" t="s">
        <v>41</v>
      </c>
      <c r="C36" s="135"/>
      <c r="D36" s="135"/>
      <c r="E36" s="135" t="s">
        <v>81</v>
      </c>
    </row>
    <row r="37" spans="1:5">
      <c r="B37" s="135"/>
      <c r="C37" s="135"/>
      <c r="D37" s="135"/>
      <c r="E37" s="135"/>
    </row>
    <row r="38" spans="1:5">
      <c r="B38" s="134" t="s">
        <v>34</v>
      </c>
      <c r="C38" s="135"/>
      <c r="D38" s="135"/>
      <c r="E38" s="135" t="s">
        <v>32</v>
      </c>
    </row>
    <row r="39" spans="1:5">
      <c r="B39" s="133"/>
      <c r="C39" s="135"/>
      <c r="D39" s="135"/>
      <c r="E39" s="135"/>
    </row>
    <row r="40" spans="1:5">
      <c r="B40" s="134" t="s">
        <v>13</v>
      </c>
      <c r="C40" s="135"/>
      <c r="D40" s="135"/>
      <c r="E40" s="135" t="s">
        <v>30</v>
      </c>
    </row>
  </sheetData>
  <sheetProtection formatCells="0" formatColumns="0" formatRows="0" insertColumns="0" insertRows="0" insertHyperlinks="0" deleteColumns="0" deleteRows="0" sort="0" autoFilter="0" pivotTables="0"/>
  <mergeCells count="8">
    <mergeCell ref="B20:E20"/>
    <mergeCell ref="B14:E14"/>
    <mergeCell ref="B10:E10"/>
    <mergeCell ref="A1:F4"/>
    <mergeCell ref="A7:F7"/>
    <mergeCell ref="C8:E8"/>
    <mergeCell ref="C5:E5"/>
    <mergeCell ref="B6:E6"/>
  </mergeCells>
  <printOptions horizontalCentered="1"/>
  <pageMargins left="0.5" right="0.5" top="0" bottom="0" header="0" footer="0"/>
  <pageSetup paperSize="9" fitToHeight="0" orientation="portrait" r:id="rId1"/>
  <headerFooter alignWithMargins="0"/>
  <rowBreaks count="1" manualBreakCount="1">
    <brk id="4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сen 20</vt:lpstr>
      <vt:lpstr>сen 40</vt:lpstr>
      <vt:lpstr>cen 80</vt:lpstr>
      <vt:lpstr>СТАРТ-ЛИСТ</vt:lpstr>
      <vt:lpstr>'cen 80'!Заголовки_для_печати</vt:lpstr>
      <vt:lpstr>'сen 20'!Заголовки_для_печати</vt:lpstr>
      <vt:lpstr>'сen 40'!Заголовки_для_печати</vt:lpstr>
      <vt:lpstr>'СТАРТ-ЛИСТ'!Заголовки_для_печати</vt:lpstr>
      <vt:lpstr>'cen 80'!Область_печати</vt:lpstr>
      <vt:lpstr>'сen 20'!Область_печати</vt:lpstr>
      <vt:lpstr>'сen 40'!Область_печати</vt:lpstr>
      <vt:lpstr>'СТАРТ-ЛИСТ'!Область_печати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ТОШИБА</dc:creator>
  <cp:lastModifiedBy>Барвинский</cp:lastModifiedBy>
  <cp:lastPrinted>2014-07-19T04:05:50Z</cp:lastPrinted>
  <dcterms:created xsi:type="dcterms:W3CDTF">2010-01-21T11:17:41Z</dcterms:created>
  <dcterms:modified xsi:type="dcterms:W3CDTF">2014-07-21T14:22:01Z</dcterms:modified>
</cp:coreProperties>
</file>